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195"/>
  </bookViews>
  <sheets>
    <sheet name="Шаблон" sheetId="2" r:id="rId1"/>
  </sheets>
  <definedNames>
    <definedName name="_xlnm.Print_Area" localSheetId="0">Шаблон!$A$1:$AU$26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22" i="2" l="1"/>
  <c r="AS18" i="2" l="1"/>
  <c r="AS19" i="2" s="1"/>
  <c r="AS21" i="2" s="1"/>
  <c r="H18" i="2" l="1"/>
  <c r="H19" i="2" s="1"/>
  <c r="H21" i="2" l="1"/>
  <c r="I18" i="2"/>
  <c r="I19" i="2" s="1"/>
  <c r="C18" i="2" l="1"/>
  <c r="C19" i="2" s="1"/>
  <c r="C21" i="2" s="1"/>
  <c r="E20" i="2" l="1"/>
  <c r="K20" i="2"/>
  <c r="L20" i="2"/>
  <c r="M20" i="2"/>
  <c r="O20" i="2"/>
  <c r="R20" i="2"/>
  <c r="U20" i="2"/>
  <c r="W20" i="2"/>
  <c r="Y20" i="2"/>
  <c r="AA20" i="2"/>
  <c r="AB20" i="2"/>
  <c r="AC20" i="2"/>
  <c r="AD20" i="2"/>
  <c r="AF20" i="2"/>
  <c r="AG20" i="2"/>
  <c r="AH20" i="2"/>
  <c r="AI20" i="2"/>
  <c r="AL20" i="2"/>
  <c r="AM20" i="2"/>
  <c r="AN20" i="2"/>
  <c r="AO20" i="2"/>
  <c r="AQ20" i="2"/>
  <c r="AR20" i="2"/>
  <c r="E18" i="2"/>
  <c r="E19" i="2" s="1"/>
  <c r="F18" i="2"/>
  <c r="F19" i="2" s="1"/>
  <c r="G18" i="2"/>
  <c r="J18" i="2"/>
  <c r="J19" i="2" s="1"/>
  <c r="K18" i="2"/>
  <c r="L18" i="2"/>
  <c r="L19" i="2" s="1"/>
  <c r="L21" i="2" s="1"/>
  <c r="M18" i="2"/>
  <c r="N18" i="2"/>
  <c r="O18" i="2"/>
  <c r="O19" i="2" s="1"/>
  <c r="P18" i="2"/>
  <c r="Q18" i="2"/>
  <c r="Q19" i="2" s="1"/>
  <c r="Q21" i="2" s="1"/>
  <c r="R18" i="2"/>
  <c r="S18" i="2"/>
  <c r="S19" i="2" s="1"/>
  <c r="T18" i="2"/>
  <c r="U18" i="2"/>
  <c r="U19" i="2" s="1"/>
  <c r="V18" i="2"/>
  <c r="W18" i="2"/>
  <c r="W19" i="2" s="1"/>
  <c r="X18" i="2"/>
  <c r="X19" i="2" s="1"/>
  <c r="X21" i="2" s="1"/>
  <c r="Y18" i="2"/>
  <c r="Z18" i="2"/>
  <c r="Z19" i="2" s="1"/>
  <c r="Z21" i="2" s="1"/>
  <c r="AA18" i="2"/>
  <c r="AB18" i="2"/>
  <c r="AB19" i="2" s="1"/>
  <c r="AC18" i="2"/>
  <c r="AD18" i="2"/>
  <c r="AD19" i="2" s="1"/>
  <c r="AE18" i="2"/>
  <c r="AF18" i="2"/>
  <c r="AF19" i="2" s="1"/>
  <c r="AG18" i="2"/>
  <c r="AH18" i="2"/>
  <c r="AH19" i="2" s="1"/>
  <c r="AI18" i="2"/>
  <c r="AJ18" i="2"/>
  <c r="AJ19" i="2" s="1"/>
  <c r="AK18" i="2"/>
  <c r="AK19" i="2" s="1"/>
  <c r="AL18" i="2"/>
  <c r="AL19" i="2" s="1"/>
  <c r="AM18" i="2"/>
  <c r="AN18" i="2"/>
  <c r="AN19" i="2" s="1"/>
  <c r="AN21" i="2" s="1"/>
  <c r="AO18" i="2"/>
  <c r="AP18" i="2"/>
  <c r="AQ18" i="2"/>
  <c r="AR18" i="2"/>
  <c r="AT18" i="2"/>
  <c r="AT19" i="2" s="1"/>
  <c r="AT21" i="2" s="1"/>
  <c r="D20" i="2"/>
  <c r="D18" i="2"/>
  <c r="D19" i="2" s="1"/>
  <c r="G19" i="2" l="1"/>
  <c r="G21" i="2" s="1"/>
  <c r="U21" i="2"/>
  <c r="AD21" i="2"/>
  <c r="AH21" i="2"/>
  <c r="AF21" i="2"/>
  <c r="W21" i="2"/>
  <c r="S21" i="2"/>
  <c r="AL21" i="2"/>
  <c r="AP19" i="2"/>
  <c r="AP21" i="2" s="1"/>
  <c r="J21" i="2"/>
  <c r="AJ21" i="2"/>
  <c r="AB21" i="2"/>
  <c r="O21" i="2"/>
  <c r="F21" i="2"/>
  <c r="I21" i="2"/>
  <c r="E21" i="2"/>
  <c r="D21" i="2"/>
  <c r="AR19" i="2"/>
  <c r="AR21" i="2" s="1"/>
  <c r="AQ19" i="2"/>
  <c r="AQ21" i="2" s="1"/>
  <c r="AO19" i="2"/>
  <c r="AO21" i="2" s="1"/>
  <c r="AM19" i="2"/>
  <c r="AM21" i="2" s="1"/>
  <c r="AK21" i="2"/>
  <c r="AI19" i="2"/>
  <c r="AI21" i="2" s="1"/>
  <c r="AG19" i="2"/>
  <c r="AG21" i="2" s="1"/>
  <c r="AE19" i="2"/>
  <c r="AE21" i="2" s="1"/>
  <c r="AC19" i="2"/>
  <c r="AC21" i="2" s="1"/>
  <c r="AA19" i="2"/>
  <c r="AA21" i="2" s="1"/>
  <c r="Y19" i="2"/>
  <c r="Y21" i="2" s="1"/>
  <c r="V19" i="2"/>
  <c r="V21" i="2" s="1"/>
  <c r="T19" i="2"/>
  <c r="T21" i="2" s="1"/>
  <c r="R19" i="2"/>
  <c r="R21" i="2" s="1"/>
  <c r="P19" i="2"/>
  <c r="P21" i="2" s="1"/>
  <c r="N19" i="2"/>
  <c r="N21" i="2" s="1"/>
  <c r="M19" i="2"/>
  <c r="M21" i="2" s="1"/>
  <c r="K19" i="2"/>
  <c r="K21" i="2" s="1"/>
  <c r="AU21" i="2" l="1"/>
  <c r="AW23" i="2" s="1"/>
</calcChain>
</file>

<file path=xl/sharedStrings.xml><?xml version="1.0" encoding="utf-8"?>
<sst xmlns="http://schemas.openxmlformats.org/spreadsheetml/2006/main" count="68" uniqueCount="63">
  <si>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</si>
  <si>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</si>
  <si>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</si>
  <si>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</si>
  <si>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</si>
  <si>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</si>
  <si>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</si>
  <si>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</si>
  <si>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</si>
  <si>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</si>
  <si>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</si>
  <si>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</si>
  <si>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</si>
  <si>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</si>
  <si>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</si>
  <si>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</si>
  <si>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</si>
  <si>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</si>
  <si>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</si>
  <si>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</si>
  <si>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</si>
  <si>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</si>
  <si>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</si>
  <si>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</si>
  <si>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</si>
  <si>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</si>
  <si>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</si>
  <si>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</si>
  <si>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</si>
  <si>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</si>
  <si>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</si>
  <si>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</si>
  <si>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</si>
  <si>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</si>
  <si>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</si>
  <si>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</si>
  <si>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</si>
  <si>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</si>
  <si>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</si>
  <si>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</si>
  <si>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</si>
  <si>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</si>
  <si>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</si>
  <si>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</si>
  <si>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</si>
  <si>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</si>
  <si>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</si>
  <si>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среда</t>
  </si>
  <si>
    <t>горох</t>
  </si>
  <si>
    <t>суп фасолевый</t>
  </si>
  <si>
    <t>Приняла повар:_____________________</t>
  </si>
  <si>
    <t>Курбанова М</t>
  </si>
  <si>
    <t>курак</t>
  </si>
  <si>
    <t>ПЛОВ</t>
  </si>
  <si>
    <t>Салат Капустный</t>
  </si>
  <si>
    <t>Капуста</t>
  </si>
  <si>
    <t>кукуруза</t>
  </si>
  <si>
    <t>подс. масло</t>
  </si>
  <si>
    <t>мясо</t>
  </si>
  <si>
    <t>Сок</t>
  </si>
  <si>
    <t>Чай</t>
  </si>
  <si>
    <t>Зав.хоз: _____________________/Газимагомедов М.С./</t>
  </si>
  <si>
    <t>13.03.2024.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</si>
</sst>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1" fillId="0" borderId="1" xfId="0" applyFont="1" applyBorder="1" applyAlignment="1"/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wrapText="1"/>
    </xf>
    <xf numFmtId="0" fontId="10" fillId="0" borderId="1" xfId="0" applyFont="1" applyBorder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9"/>
  <sheetViews>
    <sheetView tabSelected="1" view="pageBreakPreview" zoomScale="70" zoomScaleNormal="70" zoomScaleSheetLayoutView="70" workbookViewId="0">
      <pane xSplit="3" ySplit="7" topLeftCell="F8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7" customWidth="1"/>
    <col min="4" max="4" width="7" hidden="1" customWidth="1"/>
    <col min="5" max="5" width="6.5703125" hidden="1" customWidth="1"/>
    <col min="6" max="6" width="6.42578125" customWidth="1"/>
    <col min="7" max="7" width="7.42578125" customWidth="1"/>
    <col min="8" max="8" width="7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7.7109375" customWidth="1"/>
    <col min="18" max="18" width="9.85546875" hidden="1" customWidth="1"/>
    <col min="19" max="19" width="9.42578125" customWidth="1"/>
    <col min="20" max="20" width="8.85546875" customWidth="1"/>
    <col min="21" max="21" width="1.140625" hidden="1" customWidth="1"/>
    <col min="22" max="22" width="11.570312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6.7109375" bestFit="1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8.28515625" customWidth="1"/>
    <col min="47" max="47" width="12.85546875" customWidth="1"/>
  </cols>
  <sheetData>
    <row r="1" spans="1:62" ht="24.75" customHeight="1" x14ac:dyDescent="0.4">
      <c r="A1" s="43" t="s">
        <v>43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E1" s="54" t="s">
        <v>47</v>
      </c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</row>
    <row r="2" spans="1:62" ht="29.25" customHeight="1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E2" s="44" t="s">
        <v>44</v>
      </c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</row>
    <row r="3" spans="1:62" ht="30.75" customHeight="1" x14ac:dyDescent="0.35">
      <c r="A3" s="49" t="s">
        <v>62</v>
      </c>
      <c r="B3" s="49"/>
      <c r="C3" s="49"/>
      <c r="D3" s="49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</row>
    <row r="4" spans="1:62" ht="33" customHeight="1" x14ac:dyDescent="0.3">
      <c r="A4" s="50" t="s">
        <v>4</v>
      </c>
      <c r="B4" s="50"/>
      <c r="C4" s="24">
        <v>58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4">
      <c r="A5" s="51" t="s">
        <v>0</v>
      </c>
      <c r="B5" s="51"/>
      <c r="C5" s="14"/>
      <c r="D5" s="52" t="s">
        <v>2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</row>
    <row r="6" spans="1:62" ht="38.25" customHeight="1" x14ac:dyDescent="0.3">
      <c r="A6" s="51"/>
      <c r="B6" s="51"/>
      <c r="C6" s="10" t="s">
        <v>41</v>
      </c>
      <c r="D6" s="1" t="s">
        <v>22</v>
      </c>
      <c r="E6" s="1" t="s">
        <v>11</v>
      </c>
      <c r="F6" s="1" t="s">
        <v>28</v>
      </c>
      <c r="G6" s="17" t="s">
        <v>58</v>
      </c>
      <c r="H6" s="17" t="s">
        <v>56</v>
      </c>
      <c r="I6" s="17" t="s">
        <v>46</v>
      </c>
      <c r="J6" s="1" t="s">
        <v>26</v>
      </c>
      <c r="K6" s="1" t="s">
        <v>33</v>
      </c>
      <c r="L6" s="1" t="s">
        <v>34</v>
      </c>
      <c r="M6" s="1" t="s">
        <v>9</v>
      </c>
      <c r="N6" s="1" t="s">
        <v>52</v>
      </c>
      <c r="O6" s="1" t="s">
        <v>12</v>
      </c>
      <c r="P6" s="27" t="s">
        <v>35</v>
      </c>
      <c r="Q6" s="17" t="s">
        <v>45</v>
      </c>
      <c r="R6" s="1" t="s">
        <v>42</v>
      </c>
      <c r="S6" s="1" t="s">
        <v>59</v>
      </c>
      <c r="T6" s="1" t="s">
        <v>18</v>
      </c>
      <c r="U6" s="1" t="s">
        <v>24</v>
      </c>
      <c r="V6" s="17" t="s">
        <v>55</v>
      </c>
      <c r="W6" s="17" t="s">
        <v>29</v>
      </c>
      <c r="X6" s="17" t="s">
        <v>30</v>
      </c>
      <c r="Y6" s="1" t="s">
        <v>17</v>
      </c>
      <c r="Z6" s="1" t="s">
        <v>21</v>
      </c>
      <c r="AA6" s="1" t="s">
        <v>25</v>
      </c>
      <c r="AB6" s="1" t="s">
        <v>36</v>
      </c>
      <c r="AC6" s="1" t="s">
        <v>27</v>
      </c>
      <c r="AD6" s="1" t="s">
        <v>26</v>
      </c>
      <c r="AE6" s="1" t="s">
        <v>10</v>
      </c>
      <c r="AF6" s="1" t="s">
        <v>37</v>
      </c>
      <c r="AG6" s="17" t="s">
        <v>31</v>
      </c>
      <c r="AH6" s="17" t="s">
        <v>38</v>
      </c>
      <c r="AI6" s="17" t="s">
        <v>39</v>
      </c>
      <c r="AJ6" s="1" t="s">
        <v>8</v>
      </c>
      <c r="AK6" s="1" t="s">
        <v>17</v>
      </c>
      <c r="AL6" s="1" t="s">
        <v>7</v>
      </c>
      <c r="AM6" s="1" t="s">
        <v>40</v>
      </c>
      <c r="AN6" s="1" t="s">
        <v>41</v>
      </c>
      <c r="AO6" s="1" t="s">
        <v>23</v>
      </c>
      <c r="AP6" s="1" t="s">
        <v>19</v>
      </c>
      <c r="AQ6" s="1" t="s">
        <v>16</v>
      </c>
      <c r="AR6" s="1" t="s">
        <v>20</v>
      </c>
      <c r="AS6" s="17" t="s">
        <v>57</v>
      </c>
      <c r="AT6" s="1" t="s">
        <v>48</v>
      </c>
    </row>
    <row r="7" spans="1:62" ht="18.75" x14ac:dyDescent="0.3">
      <c r="A7" s="3" t="s">
        <v>1</v>
      </c>
      <c r="B7" s="13" t="s">
        <v>15</v>
      </c>
      <c r="C7" s="25"/>
      <c r="D7" s="46" t="s">
        <v>13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8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25" x14ac:dyDescent="0.35">
      <c r="A8" s="10">
        <v>1</v>
      </c>
      <c r="B8" s="30" t="s">
        <v>49</v>
      </c>
      <c r="C8" s="6">
        <v>17.3</v>
      </c>
      <c r="D8" s="23"/>
      <c r="E8" s="23"/>
      <c r="F8" s="23"/>
      <c r="G8" s="23"/>
      <c r="H8" s="23"/>
      <c r="I8" s="23">
        <v>43.1</v>
      </c>
      <c r="J8" s="23"/>
      <c r="K8" s="23"/>
      <c r="L8" s="23"/>
      <c r="M8" s="23"/>
      <c r="N8" s="23"/>
      <c r="O8" s="23"/>
      <c r="P8" s="23"/>
      <c r="Q8" s="23">
        <v>6.9</v>
      </c>
      <c r="R8" s="23"/>
      <c r="S8" s="23"/>
      <c r="T8" s="23">
        <v>6.72</v>
      </c>
      <c r="U8" s="23"/>
      <c r="V8" s="23"/>
      <c r="W8" s="23"/>
      <c r="X8" s="23">
        <v>3</v>
      </c>
      <c r="Y8" s="23"/>
      <c r="Z8" s="23">
        <v>6.62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1.4</v>
      </c>
      <c r="AK8" s="23">
        <v>34.479999999999997</v>
      </c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25" x14ac:dyDescent="0.35">
      <c r="A9" s="10">
        <v>2</v>
      </c>
      <c r="B9" s="38" t="s">
        <v>53</v>
      </c>
      <c r="C9" s="6"/>
      <c r="D9" s="23"/>
      <c r="E9" s="23"/>
      <c r="F9" s="23"/>
      <c r="G9" s="23">
        <v>25.86</v>
      </c>
      <c r="H9" s="23"/>
      <c r="I9" s="23"/>
      <c r="J9" s="23">
        <v>24.86</v>
      </c>
      <c r="K9" s="23"/>
      <c r="L9" s="23"/>
      <c r="M9" s="23"/>
      <c r="N9" s="23"/>
      <c r="O9" s="23"/>
      <c r="P9" s="23"/>
      <c r="Q9" s="23"/>
      <c r="R9" s="23"/>
      <c r="S9" s="23"/>
      <c r="T9" s="23">
        <v>17.239999999999998</v>
      </c>
      <c r="U9" s="23"/>
      <c r="V9" s="23"/>
      <c r="W9" s="23"/>
      <c r="X9" s="23">
        <v>1.54</v>
      </c>
      <c r="Y9" s="23"/>
      <c r="Z9" s="23">
        <v>17.239999999999998</v>
      </c>
      <c r="AA9" s="23"/>
      <c r="AB9" s="23"/>
      <c r="AC9" s="23"/>
      <c r="AD9" s="23"/>
      <c r="AE9" s="23"/>
      <c r="AF9" s="23"/>
      <c r="AG9" s="23"/>
      <c r="AH9" s="23"/>
      <c r="AI9" s="23"/>
      <c r="AJ9" s="23">
        <v>1.2</v>
      </c>
      <c r="AK9" s="31"/>
      <c r="AL9" s="23"/>
      <c r="AM9" s="23"/>
      <c r="AN9" s="23"/>
      <c r="AO9" s="23"/>
      <c r="AP9" s="23"/>
      <c r="AQ9" s="23"/>
      <c r="AR9" s="23"/>
      <c r="AS9" s="31">
        <v>4</v>
      </c>
      <c r="AT9" s="23"/>
    </row>
    <row r="10" spans="1:62" ht="23.25" x14ac:dyDescent="0.35">
      <c r="A10" s="10">
        <v>3</v>
      </c>
      <c r="B10" s="38" t="s">
        <v>54</v>
      </c>
      <c r="C10" s="37"/>
      <c r="D10" s="23"/>
      <c r="E10" s="23"/>
      <c r="F10" s="23"/>
      <c r="G10" s="23"/>
      <c r="H10" s="23">
        <v>1</v>
      </c>
      <c r="I10" s="23"/>
      <c r="J10" s="23"/>
      <c r="K10" s="23"/>
      <c r="L10" s="23"/>
      <c r="M10" s="23"/>
      <c r="N10" s="23"/>
      <c r="O10" s="23"/>
      <c r="P10" s="23"/>
      <c r="Q10" s="23"/>
      <c r="R10" s="9"/>
      <c r="S10" s="23"/>
      <c r="T10" s="23">
        <v>6.72</v>
      </c>
      <c r="U10" s="23"/>
      <c r="V10" s="23">
        <v>25.86</v>
      </c>
      <c r="W10" s="23"/>
      <c r="X10" s="23"/>
      <c r="Y10" s="23"/>
      <c r="Z10" s="23">
        <v>6.62</v>
      </c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>
        <v>0.4</v>
      </c>
      <c r="AT10" s="23">
        <v>1</v>
      </c>
    </row>
    <row r="11" spans="1:62" ht="23.25" x14ac:dyDescent="0.35">
      <c r="A11" s="10">
        <v>4</v>
      </c>
      <c r="B11" s="38" t="s">
        <v>60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>
        <v>1</v>
      </c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>
        <v>25.86</v>
      </c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23"/>
    </row>
    <row r="12" spans="1:62" ht="23.25" x14ac:dyDescent="0.35">
      <c r="A12" s="10">
        <v>5</v>
      </c>
      <c r="B12" s="39" t="s">
        <v>19</v>
      </c>
      <c r="C12" s="7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>
        <v>107.7</v>
      </c>
      <c r="AQ12" s="1"/>
      <c r="AR12" s="1"/>
      <c r="AS12" s="1"/>
      <c r="AT12" s="1"/>
    </row>
    <row r="13" spans="1:62" ht="23.25" x14ac:dyDescent="0.35">
      <c r="A13" s="10">
        <v>6</v>
      </c>
      <c r="B13" s="38" t="s">
        <v>22</v>
      </c>
      <c r="C13" s="3"/>
      <c r="D13" s="23"/>
      <c r="E13" s="23"/>
      <c r="F13" s="3">
        <v>173</v>
      </c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</row>
    <row r="14" spans="1:62" ht="23.25" x14ac:dyDescent="0.35">
      <c r="A14" s="10">
        <v>7</v>
      </c>
      <c r="B14" s="40"/>
      <c r="C14" s="1"/>
      <c r="D14" s="1"/>
      <c r="E14" s="1"/>
      <c r="F14" s="4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23"/>
      <c r="AR14" s="23"/>
      <c r="AS14" s="23"/>
      <c r="AT14" s="23"/>
    </row>
    <row r="15" spans="1:62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4.95" customHeight="1" x14ac:dyDescent="0.3">
      <c r="A18" s="3"/>
      <c r="B18" s="3" t="s">
        <v>5</v>
      </c>
      <c r="C18" s="33">
        <f t="shared" ref="C18:AT18" si="0">SUM(C8:C17)</f>
        <v>17.3</v>
      </c>
      <c r="D18" s="3">
        <f t="shared" si="0"/>
        <v>0</v>
      </c>
      <c r="E18" s="3">
        <f t="shared" si="0"/>
        <v>0</v>
      </c>
      <c r="F18" s="3">
        <f t="shared" si="0"/>
        <v>173</v>
      </c>
      <c r="G18" s="3">
        <f t="shared" si="0"/>
        <v>25.86</v>
      </c>
      <c r="H18" s="3">
        <f t="shared" si="0"/>
        <v>1</v>
      </c>
      <c r="I18" s="3">
        <f t="shared" si="0"/>
        <v>43.1</v>
      </c>
      <c r="J18" s="3">
        <f t="shared" si="0"/>
        <v>24.86</v>
      </c>
      <c r="K18" s="3">
        <f t="shared" si="0"/>
        <v>0</v>
      </c>
      <c r="L18" s="3">
        <f t="shared" si="0"/>
        <v>0</v>
      </c>
      <c r="M18" s="3">
        <f t="shared" si="0"/>
        <v>0</v>
      </c>
      <c r="N18" s="33">
        <f t="shared" si="0"/>
        <v>1</v>
      </c>
      <c r="O18" s="3">
        <f t="shared" si="0"/>
        <v>0</v>
      </c>
      <c r="P18" s="3">
        <f t="shared" si="0"/>
        <v>0</v>
      </c>
      <c r="Q18" s="3">
        <f t="shared" si="0"/>
        <v>6.9</v>
      </c>
      <c r="R18" s="3">
        <f t="shared" si="0"/>
        <v>0</v>
      </c>
      <c r="S18" s="33">
        <f t="shared" si="0"/>
        <v>0</v>
      </c>
      <c r="T18" s="33">
        <f t="shared" si="0"/>
        <v>30.679999999999996</v>
      </c>
      <c r="U18" s="3">
        <f t="shared" si="0"/>
        <v>0</v>
      </c>
      <c r="V18" s="3">
        <f t="shared" si="0"/>
        <v>25.86</v>
      </c>
      <c r="W18" s="3">
        <f t="shared" si="0"/>
        <v>0</v>
      </c>
      <c r="X18" s="33">
        <f t="shared" si="0"/>
        <v>4.54</v>
      </c>
      <c r="Y18" s="3">
        <f t="shared" si="0"/>
        <v>0</v>
      </c>
      <c r="Z18" s="33">
        <f t="shared" si="0"/>
        <v>30.48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">
        <f t="shared" si="0"/>
        <v>0</v>
      </c>
      <c r="AE18" s="33">
        <f t="shared" si="0"/>
        <v>25.86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0</v>
      </c>
      <c r="AJ18" s="3">
        <f t="shared" si="0"/>
        <v>2.5999999999999996</v>
      </c>
      <c r="AK18" s="3">
        <f t="shared" si="0"/>
        <v>34.479999999999997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">
        <f t="shared" si="0"/>
        <v>0</v>
      </c>
      <c r="AP18" s="33">
        <f t="shared" si="0"/>
        <v>107.7</v>
      </c>
      <c r="AQ18" s="3">
        <f t="shared" si="0"/>
        <v>0</v>
      </c>
      <c r="AR18" s="3">
        <f t="shared" si="0"/>
        <v>0</v>
      </c>
      <c r="AS18" s="3">
        <f t="shared" si="0"/>
        <v>4.4000000000000004</v>
      </c>
      <c r="AT18" s="3">
        <f t="shared" si="0"/>
        <v>1</v>
      </c>
    </row>
    <row r="19" spans="1:50" ht="24.95" customHeight="1" x14ac:dyDescent="0.3">
      <c r="A19" s="3"/>
      <c r="B19" s="5" t="s">
        <v>6</v>
      </c>
      <c r="C19" s="32">
        <f>C18*C4</f>
        <v>1003.4000000000001</v>
      </c>
      <c r="D19" s="3">
        <f>$C$4*D18</f>
        <v>0</v>
      </c>
      <c r="E19" s="3">
        <f t="shared" ref="E19:AR19" si="1">$C$4*E18</f>
        <v>0</v>
      </c>
      <c r="F19" s="3">
        <f t="shared" si="1"/>
        <v>10034</v>
      </c>
      <c r="G19" s="3">
        <f t="shared" si="1"/>
        <v>1499.8799999999999</v>
      </c>
      <c r="H19" s="3">
        <f>H18</f>
        <v>1</v>
      </c>
      <c r="I19" s="33">
        <f>I18*C4</f>
        <v>2499.8000000000002</v>
      </c>
      <c r="J19" s="33">
        <f>J18*C4</f>
        <v>1441.8799999999999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3">
        <f t="shared" si="1"/>
        <v>58</v>
      </c>
      <c r="O19" s="3">
        <f t="shared" si="1"/>
        <v>0</v>
      </c>
      <c r="P19" s="3">
        <f t="shared" si="1"/>
        <v>0</v>
      </c>
      <c r="Q19" s="33">
        <f t="shared" si="1"/>
        <v>400.20000000000005</v>
      </c>
      <c r="R19" s="3">
        <f t="shared" si="1"/>
        <v>0</v>
      </c>
      <c r="S19" s="3">
        <f>S18*C4</f>
        <v>0</v>
      </c>
      <c r="T19" s="33">
        <f t="shared" si="1"/>
        <v>1779.4399999999998</v>
      </c>
      <c r="U19" s="3">
        <f t="shared" si="1"/>
        <v>0</v>
      </c>
      <c r="V19" s="33">
        <f t="shared" si="1"/>
        <v>1499.8799999999999</v>
      </c>
      <c r="W19" s="3">
        <f t="shared" si="1"/>
        <v>0</v>
      </c>
      <c r="X19" s="33">
        <f t="shared" si="1"/>
        <v>263.32</v>
      </c>
      <c r="Y19" s="3">
        <f t="shared" si="1"/>
        <v>0</v>
      </c>
      <c r="Z19" s="33">
        <f t="shared" si="1"/>
        <v>1767.84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0</v>
      </c>
      <c r="AE19" s="3">
        <f t="shared" si="1"/>
        <v>1499.8799999999999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0</v>
      </c>
      <c r="AJ19" s="3">
        <f t="shared" si="1"/>
        <v>150.79999999999998</v>
      </c>
      <c r="AK19" s="33">
        <f>AK18*C4</f>
        <v>1999.84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">
        <f t="shared" si="1"/>
        <v>0</v>
      </c>
      <c r="AP19" s="35">
        <f>AP18*C4</f>
        <v>6246.6</v>
      </c>
      <c r="AQ19" s="3">
        <f t="shared" si="1"/>
        <v>0</v>
      </c>
      <c r="AR19" s="3">
        <f t="shared" si="1"/>
        <v>0</v>
      </c>
      <c r="AS19" s="33">
        <f>AS18*C4</f>
        <v>255.20000000000002</v>
      </c>
      <c r="AT19" s="33">
        <f>AT18</f>
        <v>1</v>
      </c>
    </row>
    <row r="20" spans="1:50" ht="24.95" customHeight="1" x14ac:dyDescent="0.3">
      <c r="A20" s="3"/>
      <c r="B20" s="5" t="s">
        <v>14</v>
      </c>
      <c r="C20" s="5">
        <v>0.27</v>
      </c>
      <c r="D20" s="1">
        <f>D23/1000</f>
        <v>0.12</v>
      </c>
      <c r="E20" s="1">
        <f t="shared" ref="E20:AR20" si="2">E23/1000</f>
        <v>0</v>
      </c>
      <c r="F20" s="1">
        <v>0.185</v>
      </c>
      <c r="G20" s="1">
        <v>0.45</v>
      </c>
      <c r="H20" s="1">
        <v>70</v>
      </c>
      <c r="I20" s="1">
        <v>0.04</v>
      </c>
      <c r="J20" s="1">
        <v>0.15</v>
      </c>
      <c r="K20" s="1">
        <f t="shared" si="2"/>
        <v>0.13</v>
      </c>
      <c r="L20" s="1">
        <f t="shared" si="2"/>
        <v>0</v>
      </c>
      <c r="M20" s="1">
        <f t="shared" si="2"/>
        <v>0.6</v>
      </c>
      <c r="N20" s="1">
        <v>0.3</v>
      </c>
      <c r="O20" s="1">
        <f t="shared" si="2"/>
        <v>0.04</v>
      </c>
      <c r="P20" s="1">
        <v>9</v>
      </c>
      <c r="Q20" s="1">
        <v>7.0000000000000007E-2</v>
      </c>
      <c r="R20" s="1">
        <f t="shared" si="2"/>
        <v>0.25</v>
      </c>
      <c r="S20" s="1">
        <v>15</v>
      </c>
      <c r="T20" s="1">
        <v>3.5000000000000003E-2</v>
      </c>
      <c r="U20" s="1">
        <f t="shared" si="2"/>
        <v>0.05</v>
      </c>
      <c r="V20" s="1">
        <v>0.05</v>
      </c>
      <c r="W20" s="1">
        <f t="shared" si="2"/>
        <v>0.13</v>
      </c>
      <c r="X20" s="1">
        <v>0.85</v>
      </c>
      <c r="Y20" s="1">
        <f t="shared" si="2"/>
        <v>8.5000000000000006E-2</v>
      </c>
      <c r="Z20" s="1">
        <v>0.06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f t="shared" si="2"/>
        <v>5.5E-2</v>
      </c>
      <c r="AE20" s="1">
        <v>0.09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f t="shared" si="2"/>
        <v>0</v>
      </c>
      <c r="AJ20" s="1">
        <v>2.5000000000000001E-2</v>
      </c>
      <c r="AK20" s="1">
        <v>0.12</v>
      </c>
      <c r="AL20" s="1">
        <f t="shared" si="2"/>
        <v>0.37</v>
      </c>
      <c r="AM20" s="1">
        <f t="shared" si="2"/>
        <v>0</v>
      </c>
      <c r="AN20" s="1">
        <f t="shared" si="2"/>
        <v>0.14000000000000001</v>
      </c>
      <c r="AO20" s="1">
        <f t="shared" si="2"/>
        <v>0.45</v>
      </c>
      <c r="AP20" s="1">
        <v>4.8000000000000001E-2</v>
      </c>
      <c r="AQ20" s="1">
        <f t="shared" si="2"/>
        <v>1.1000000000000001</v>
      </c>
      <c r="AR20" s="1">
        <f t="shared" si="2"/>
        <v>8.5000000000000006E-2</v>
      </c>
      <c r="AS20" s="1">
        <v>0.14499999999999999</v>
      </c>
      <c r="AT20" s="28">
        <v>85</v>
      </c>
    </row>
    <row r="21" spans="1:50" ht="24.95" customHeight="1" x14ac:dyDescent="0.35">
      <c r="A21" s="3"/>
      <c r="B21" s="5" t="s">
        <v>3</v>
      </c>
      <c r="C21" s="32">
        <f>C20*C19</f>
        <v>270.91800000000006</v>
      </c>
      <c r="D21" s="5">
        <f>D19*D20</f>
        <v>0</v>
      </c>
      <c r="E21" s="5">
        <f t="shared" ref="E21:AT21" si="3">E19*E20</f>
        <v>0</v>
      </c>
      <c r="F21" s="5">
        <f t="shared" si="3"/>
        <v>1856.29</v>
      </c>
      <c r="G21" s="5">
        <f t="shared" si="3"/>
        <v>674.94599999999991</v>
      </c>
      <c r="H21" s="5">
        <f>H20*H19</f>
        <v>70</v>
      </c>
      <c r="I21" s="32">
        <f t="shared" si="3"/>
        <v>99.992000000000004</v>
      </c>
      <c r="J21" s="32">
        <f t="shared" si="3"/>
        <v>216.28199999999998</v>
      </c>
      <c r="K21" s="5">
        <f t="shared" si="3"/>
        <v>0</v>
      </c>
      <c r="L21" s="5">
        <f t="shared" si="3"/>
        <v>0</v>
      </c>
      <c r="M21" s="5">
        <f t="shared" si="3"/>
        <v>0</v>
      </c>
      <c r="N21" s="32">
        <f t="shared" si="3"/>
        <v>17.399999999999999</v>
      </c>
      <c r="O21" s="5">
        <f t="shared" si="3"/>
        <v>0</v>
      </c>
      <c r="P21" s="5">
        <f t="shared" si="3"/>
        <v>0</v>
      </c>
      <c r="Q21" s="32">
        <f t="shared" si="3"/>
        <v>28.014000000000006</v>
      </c>
      <c r="R21" s="5">
        <f t="shared" si="3"/>
        <v>0</v>
      </c>
      <c r="S21" s="32">
        <f t="shared" si="3"/>
        <v>0</v>
      </c>
      <c r="T21" s="32">
        <f t="shared" si="3"/>
        <v>62.2804</v>
      </c>
      <c r="U21" s="5">
        <f t="shared" si="3"/>
        <v>0</v>
      </c>
      <c r="V21" s="32">
        <f>V20*V19</f>
        <v>74.994</v>
      </c>
      <c r="W21" s="5">
        <f t="shared" si="3"/>
        <v>0</v>
      </c>
      <c r="X21" s="32">
        <f t="shared" si="3"/>
        <v>223.82199999999997</v>
      </c>
      <c r="Y21" s="5">
        <f t="shared" si="3"/>
        <v>0</v>
      </c>
      <c r="Z21" s="32">
        <f t="shared" si="3"/>
        <v>106.07039999999999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0</v>
      </c>
      <c r="AE21" s="5">
        <f t="shared" si="3"/>
        <v>134.98919999999998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0</v>
      </c>
      <c r="AJ21" s="32">
        <f t="shared" si="3"/>
        <v>3.7699999999999996</v>
      </c>
      <c r="AK21" s="32">
        <f t="shared" si="3"/>
        <v>239.98079999999999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5">
        <f t="shared" si="3"/>
        <v>0</v>
      </c>
      <c r="AP21" s="32">
        <f t="shared" si="3"/>
        <v>299.83680000000004</v>
      </c>
      <c r="AQ21" s="5">
        <f t="shared" si="3"/>
        <v>0</v>
      </c>
      <c r="AR21" s="5">
        <f t="shared" si="3"/>
        <v>0</v>
      </c>
      <c r="AS21" s="32">
        <f>AS20*AS19</f>
        <v>37.003999999999998</v>
      </c>
      <c r="AT21" s="32">
        <f t="shared" si="3"/>
        <v>85</v>
      </c>
      <c r="AU21" s="34">
        <f>SUM(C21:AT21)</f>
        <v>4501.5896000000002</v>
      </c>
    </row>
    <row r="22" spans="1:50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9"/>
      <c r="AA22" s="1"/>
      <c r="AB22" s="1"/>
      <c r="AC22" s="1"/>
      <c r="AD22" s="1"/>
      <c r="AE22" s="6"/>
      <c r="AF22" s="6"/>
      <c r="AG22" s="16"/>
      <c r="AH22" s="16"/>
      <c r="AI22" s="16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5"/>
      <c r="AX22" s="29">
        <f>C4*77.62</f>
        <v>4501.96</v>
      </c>
    </row>
    <row r="23" spans="1:50" ht="44.25" customHeight="1" x14ac:dyDescent="0.35">
      <c r="A23" s="2"/>
      <c r="B23" s="2" t="s">
        <v>32</v>
      </c>
      <c r="C23" s="2">
        <v>270</v>
      </c>
      <c r="D23" s="19">
        <v>120</v>
      </c>
      <c r="E23" s="19"/>
      <c r="F23" s="19">
        <v>185</v>
      </c>
      <c r="G23" s="19">
        <v>450</v>
      </c>
      <c r="H23" s="19">
        <v>70</v>
      </c>
      <c r="I23" s="19">
        <v>40</v>
      </c>
      <c r="J23" s="19">
        <v>150</v>
      </c>
      <c r="K23" s="19">
        <v>130</v>
      </c>
      <c r="L23" s="19"/>
      <c r="M23" s="19">
        <v>600</v>
      </c>
      <c r="N23" s="19">
        <v>300</v>
      </c>
      <c r="O23" s="19">
        <v>40</v>
      </c>
      <c r="P23" s="22">
        <v>380</v>
      </c>
      <c r="Q23" s="19">
        <v>70</v>
      </c>
      <c r="R23" s="19">
        <v>250</v>
      </c>
      <c r="S23" s="19">
        <v>20</v>
      </c>
      <c r="T23" s="19">
        <v>35</v>
      </c>
      <c r="U23" s="19">
        <v>50</v>
      </c>
      <c r="V23" s="19">
        <v>50</v>
      </c>
      <c r="W23" s="19">
        <v>130</v>
      </c>
      <c r="X23" s="19">
        <v>850</v>
      </c>
      <c r="Y23" s="19">
        <v>85</v>
      </c>
      <c r="Z23" s="20">
        <v>60</v>
      </c>
      <c r="AA23" s="19"/>
      <c r="AB23" s="19"/>
      <c r="AC23" s="19"/>
      <c r="AD23" s="19">
        <v>55</v>
      </c>
      <c r="AE23" s="21">
        <v>90</v>
      </c>
      <c r="AF23" s="21"/>
      <c r="AG23" s="22"/>
      <c r="AH23" s="22"/>
      <c r="AI23" s="22"/>
      <c r="AJ23" s="19">
        <v>25</v>
      </c>
      <c r="AK23" s="19">
        <v>120</v>
      </c>
      <c r="AL23" s="19">
        <v>370</v>
      </c>
      <c r="AM23" s="19"/>
      <c r="AN23" s="19">
        <v>140</v>
      </c>
      <c r="AO23" s="19">
        <v>450</v>
      </c>
      <c r="AP23" s="19">
        <v>48</v>
      </c>
      <c r="AQ23" s="19">
        <v>1100</v>
      </c>
      <c r="AR23" s="19">
        <v>85</v>
      </c>
      <c r="AS23" s="19">
        <v>145</v>
      </c>
      <c r="AT23" s="19">
        <v>85</v>
      </c>
      <c r="AU23" s="18"/>
      <c r="AW23" s="36">
        <f>AX22-AU21</f>
        <v>0.37039999999979045</v>
      </c>
    </row>
    <row r="24" spans="1:50" ht="39" customHeight="1" x14ac:dyDescent="0.3">
      <c r="A24" s="2"/>
      <c r="B24" s="2" t="s">
        <v>61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50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50" ht="18.75" x14ac:dyDescent="0.3">
      <c r="A26" s="2"/>
      <c r="B26" s="2" t="s">
        <v>50</v>
      </c>
      <c r="C26" s="2"/>
      <c r="D26" s="2"/>
      <c r="E26" s="2"/>
      <c r="F26" s="2"/>
      <c r="G26" s="2"/>
      <c r="H26" s="2"/>
      <c r="I26" s="2" t="s">
        <v>51</v>
      </c>
      <c r="J26" s="2"/>
      <c r="K26" s="2"/>
      <c r="L26" s="2"/>
      <c r="M26" s="2"/>
    </row>
    <row r="29" spans="1:50" ht="21" x14ac:dyDescent="0.35">
      <c r="T29" s="8"/>
      <c r="U29" s="8"/>
      <c r="V29" s="8"/>
      <c r="W29" s="8"/>
      <c r="X29" s="8"/>
      <c r="Y29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2024-03-13T05:09:29Z</dcterms:modified>
</cp:coreProperties>
</file>