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filterPrivacy="1" defaultThemeVersion="124226"/>
  <xr:revisionPtr revIDLastSave="0" documentId="8_{1C73F289-68F5-4992-A5B0-AE066F2C1811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Шаблон" sheetId="2" r:id="rId1"/>
  </sheets>
  <definedNames>
    <definedName name="_xlnm.Print_Area" localSheetId="0">Шаблон!$A$1:$AU$26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S18" i="2" l="1"/>
  <c r="AS19" i="2" s="1"/>
  <c r="AS21" i="2" s="1"/>
  <c r="H18" i="2" l="1"/>
  <c r="H19" i="2" s="1"/>
  <c r="H21" i="2" l="1"/>
  <c r="I18" i="2"/>
  <c r="I19" i="2" s="1"/>
  <c r="C18" i="2" l="1"/>
  <c r="C19" i="2" s="1"/>
  <c r="C21" i="2" s="1"/>
  <c r="E20" i="2" l="1"/>
  <c r="K20" i="2"/>
  <c r="L20" i="2"/>
  <c r="M20" i="2"/>
  <c r="O20" i="2"/>
  <c r="R20" i="2"/>
  <c r="U20" i="2"/>
  <c r="W20" i="2"/>
  <c r="Y20" i="2"/>
  <c r="AA20" i="2"/>
  <c r="AB20" i="2"/>
  <c r="AC20" i="2"/>
  <c r="AD20" i="2"/>
  <c r="AF20" i="2"/>
  <c r="AG20" i="2"/>
  <c r="AH20" i="2"/>
  <c r="AI20" i="2"/>
  <c r="AL20" i="2"/>
  <c r="AM20" i="2"/>
  <c r="AN20" i="2"/>
  <c r="AO20" i="2"/>
  <c r="AQ20" i="2"/>
  <c r="AR20" i="2"/>
  <c r="E18" i="2"/>
  <c r="E19" i="2" s="1"/>
  <c r="F18" i="2"/>
  <c r="F19" i="2" s="1"/>
  <c r="G18" i="2"/>
  <c r="J18" i="2"/>
  <c r="J19" i="2" s="1"/>
  <c r="K18" i="2"/>
  <c r="L18" i="2"/>
  <c r="L19" i="2" s="1"/>
  <c r="L21" i="2" s="1"/>
  <c r="M18" i="2"/>
  <c r="N18" i="2"/>
  <c r="O18" i="2"/>
  <c r="O19" i="2" s="1"/>
  <c r="P18" i="2"/>
  <c r="Q18" i="2"/>
  <c r="Q19" i="2" s="1"/>
  <c r="Q21" i="2" s="1"/>
  <c r="R18" i="2"/>
  <c r="S18" i="2"/>
  <c r="S19" i="2" s="1"/>
  <c r="T18" i="2"/>
  <c r="U18" i="2"/>
  <c r="U19" i="2" s="1"/>
  <c r="V18" i="2"/>
  <c r="W18" i="2"/>
  <c r="W19" i="2" s="1"/>
  <c r="X18" i="2"/>
  <c r="X19" i="2" s="1"/>
  <c r="X21" i="2" s="1"/>
  <c r="Y18" i="2"/>
  <c r="Z18" i="2"/>
  <c r="Z19" i="2" s="1"/>
  <c r="Z21" i="2" s="1"/>
  <c r="AA18" i="2"/>
  <c r="AB18" i="2"/>
  <c r="AB19" i="2" s="1"/>
  <c r="AC18" i="2"/>
  <c r="AD18" i="2"/>
  <c r="AD19" i="2" s="1"/>
  <c r="AE18" i="2"/>
  <c r="AF18" i="2"/>
  <c r="AF19" i="2" s="1"/>
  <c r="AG18" i="2"/>
  <c r="AH18" i="2"/>
  <c r="AH19" i="2" s="1"/>
  <c r="AI18" i="2"/>
  <c r="AJ18" i="2"/>
  <c r="AJ19" i="2" s="1"/>
  <c r="AK18" i="2"/>
  <c r="AK19" i="2" s="1"/>
  <c r="AL18" i="2"/>
  <c r="AL19" i="2" s="1"/>
  <c r="AM18" i="2"/>
  <c r="AN18" i="2"/>
  <c r="AN19" i="2" s="1"/>
  <c r="AN21" i="2" s="1"/>
  <c r="AO18" i="2"/>
  <c r="AP18" i="2"/>
  <c r="AQ18" i="2"/>
  <c r="AR18" i="2"/>
  <c r="AT18" i="2"/>
  <c r="AT19" i="2" s="1"/>
  <c r="AT21" i="2" s="1"/>
  <c r="D20" i="2"/>
  <c r="D18" i="2"/>
  <c r="D19" i="2" s="1"/>
  <c r="G19" i="2" l="1"/>
  <c r="G21" i="2" s="1"/>
  <c r="U21" i="2"/>
  <c r="AD21" i="2"/>
  <c r="AH21" i="2"/>
  <c r="AF21" i="2"/>
  <c r="W21" i="2"/>
  <c r="S21" i="2"/>
  <c r="AL21" i="2"/>
  <c r="J21" i="2"/>
  <c r="AJ21" i="2"/>
  <c r="AB21" i="2"/>
  <c r="O21" i="2"/>
  <c r="F21" i="2"/>
  <c r="I21" i="2"/>
  <c r="E21" i="2"/>
  <c r="D21" i="2"/>
  <c r="AR19" i="2"/>
  <c r="AR21" i="2" s="1"/>
  <c r="AQ19" i="2"/>
  <c r="AQ21" i="2" s="1"/>
  <c r="AO19" i="2"/>
  <c r="AO21" i="2" s="1"/>
  <c r="AM19" i="2"/>
  <c r="AM21" i="2" s="1"/>
  <c r="AK21" i="2"/>
  <c r="AI19" i="2"/>
  <c r="AI21" i="2" s="1"/>
  <c r="AG19" i="2"/>
  <c r="AG21" i="2" s="1"/>
  <c r="AE19" i="2"/>
  <c r="AE21" i="2" s="1"/>
  <c r="AC19" i="2"/>
  <c r="AC21" i="2" s="1"/>
  <c r="AA19" i="2"/>
  <c r="AA21" i="2" s="1"/>
  <c r="Y19" i="2"/>
  <c r="Y21" i="2" s="1"/>
  <c r="V19" i="2"/>
  <c r="V21" i="2" s="1"/>
  <c r="T19" i="2"/>
  <c r="T21" i="2" s="1"/>
  <c r="R19" i="2"/>
  <c r="R21" i="2" s="1"/>
  <c r="P19" i="2"/>
  <c r="P21" i="2" s="1"/>
  <c r="N19" i="2"/>
  <c r="N21" i="2" s="1"/>
  <c r="M19" i="2"/>
  <c r="M21" i="2" s="1"/>
  <c r="K19" i="2"/>
  <c r="K21" i="2" s="1"/>
  <c r="AU21" i="2" l="1"/>
  <c r="AW23" i="2" s="1"/>
</calcChain>
</file>

<file path=xl/sharedStrings.xml><?xml version="1.0" encoding="utf-8"?>
<sst xmlns="http://schemas.openxmlformats.org/spreadsheetml/2006/main" count="66" uniqueCount="60">
  <si>
    <t>Меню</t>
  </si>
  <si>
    <t>№</t>
  </si>
  <si>
    <t>Наименование продуктов питания</t>
  </si>
  <si>
    <t>На сумму (руб)</t>
  </si>
  <si>
    <t>Количество довольствующихся</t>
  </si>
  <si>
    <t>Итого на человека (гр)</t>
  </si>
  <si>
    <t>На общее число (гр)</t>
  </si>
  <si>
    <t>Сыр</t>
  </si>
  <si>
    <t>соль</t>
  </si>
  <si>
    <t>какао</t>
  </si>
  <si>
    <t>сахар</t>
  </si>
  <si>
    <t>булка</t>
  </si>
  <si>
    <t>картофель</t>
  </si>
  <si>
    <t>Количество продуктов питания на 1 человека в граммах</t>
  </si>
  <si>
    <t>Цена (руб. за гр. или шт.)</t>
  </si>
  <si>
    <t>Наименование блюд</t>
  </si>
  <si>
    <t>чай</t>
  </si>
  <si>
    <t>молоко</t>
  </si>
  <si>
    <t>лук</t>
  </si>
  <si>
    <t>хлеб</t>
  </si>
  <si>
    <t>яблоки</t>
  </si>
  <si>
    <t>морковь</t>
  </si>
  <si>
    <t>банан</t>
  </si>
  <si>
    <t>фарш</t>
  </si>
  <si>
    <t>Макароны</t>
  </si>
  <si>
    <t>огурцы</t>
  </si>
  <si>
    <t>рис</t>
  </si>
  <si>
    <t>Приправа</t>
  </si>
  <si>
    <t>масло
 подсол.</t>
  </si>
  <si>
    <t>масло 
сливочное</t>
  </si>
  <si>
    <t>Сгущ.
молоко</t>
  </si>
  <si>
    <t>цена за кг</t>
  </si>
  <si>
    <t>груши</t>
  </si>
  <si>
    <t>изюм</t>
  </si>
  <si>
    <t>конфеты
плитка</t>
  </si>
  <si>
    <t>помидоры</t>
  </si>
  <si>
    <t>свекла</t>
  </si>
  <si>
    <t>сметана</t>
  </si>
  <si>
    <t>сок</t>
  </si>
  <si>
    <t>творог</t>
  </si>
  <si>
    <t>фасоль</t>
  </si>
  <si>
    <t>Курица</t>
  </si>
  <si>
    <t>Меню  питания учащихся 1-4 классов МКОУ "Ново-Аргванинская СОШ" Гумбетовского района  РД</t>
  </si>
  <si>
    <t>Утверждаю: руководитель НСОШ
_________________/Баширов Б С.</t>
  </si>
  <si>
    <t>макароны</t>
  </si>
  <si>
    <t>картошка</t>
  </si>
  <si>
    <t>среда</t>
  </si>
  <si>
    <t>горох</t>
  </si>
  <si>
    <t>суп фасолевый</t>
  </si>
  <si>
    <t>Приняла повар:_____________________</t>
  </si>
  <si>
    <t>Курбанова М</t>
  </si>
  <si>
    <t>ПЛОВ</t>
  </si>
  <si>
    <t>Салат Капустный</t>
  </si>
  <si>
    <t>Капуста</t>
  </si>
  <si>
    <t>кукуруза</t>
  </si>
  <si>
    <t>подс. масло</t>
  </si>
  <si>
    <t>мясо</t>
  </si>
  <si>
    <t>Зав.хоз: _____________________/Газимагомедов М.С./</t>
  </si>
  <si>
    <t>пироженое</t>
  </si>
  <si>
    <t>26.02.2025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</si>
</sst>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1" fillId="0" borderId="0" xfId="0" applyFont="1"/>
    <xf numFmtId="0" fontId="1" fillId="0" borderId="1" xfId="0" applyFont="1" applyBorder="1"/>
    <xf numFmtId="0" fontId="2" fillId="0" borderId="1" xfId="0" applyFont="1" applyBorder="1"/>
    <xf numFmtId="0" fontId="1" fillId="2" borderId="1" xfId="0" applyFont="1" applyFill="1" applyBorder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center" wrapText="1"/>
    </xf>
    <xf numFmtId="0" fontId="2" fillId="0" borderId="0" xfId="0" applyFont="1"/>
    <xf numFmtId="1" fontId="3" fillId="0" borderId="1" xfId="0" applyNumberFormat="1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1" fontId="3" fillId="0" borderId="3" xfId="0" applyNumberFormat="1" applyFont="1" applyBorder="1"/>
    <xf numFmtId="0" fontId="3" fillId="2" borderId="1" xfId="0" applyFont="1" applyFill="1" applyBorder="1"/>
    <xf numFmtId="0" fontId="0" fillId="0" borderId="1" xfId="0" applyBorder="1" applyAlignment="1">
      <alignment wrapText="1"/>
    </xf>
    <xf numFmtId="1" fontId="3" fillId="0" borderId="0" xfId="0" applyNumberFormat="1" applyFont="1"/>
    <xf numFmtId="0" fontId="5" fillId="0" borderId="0" xfId="0" applyFont="1"/>
    <xf numFmtId="1" fontId="5" fillId="0" borderId="0" xfId="0" applyNumberFormat="1" applyFont="1"/>
    <xf numFmtId="0" fontId="5" fillId="0" borderId="0" xfId="0" applyFont="1" applyAlignment="1">
      <alignment wrapText="1"/>
    </xf>
    <xf numFmtId="0" fontId="5" fillId="2" borderId="0" xfId="0" applyFont="1" applyFill="1"/>
    <xf numFmtId="0" fontId="3" fillId="0" borderId="1" xfId="0" applyFont="1" applyBorder="1"/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0" fillId="0" borderId="1" xfId="0" applyBorder="1" applyAlignment="1">
      <alignment horizontal="center" wrapText="1"/>
    </xf>
    <xf numFmtId="0" fontId="5" fillId="0" borderId="1" xfId="0" applyFont="1" applyBorder="1"/>
    <xf numFmtId="0" fontId="3" fillId="0" borderId="0" xfId="0" applyFont="1"/>
    <xf numFmtId="0" fontId="2" fillId="2" borderId="1" xfId="0" applyFont="1" applyFill="1" applyBorder="1" applyAlignment="1">
      <alignment wrapText="1"/>
    </xf>
    <xf numFmtId="1" fontId="2" fillId="0" borderId="1" xfId="0" applyNumberFormat="1" applyFont="1" applyBorder="1"/>
    <xf numFmtId="1" fontId="1" fillId="2" borderId="1" xfId="0" applyNumberFormat="1" applyFont="1" applyFill="1" applyBorder="1"/>
    <xf numFmtId="1" fontId="1" fillId="0" borderId="1" xfId="0" applyNumberFormat="1" applyFont="1" applyBorder="1"/>
    <xf numFmtId="1" fontId="2" fillId="2" borderId="6" xfId="0" applyNumberFormat="1" applyFont="1" applyFill="1" applyBorder="1"/>
    <xf numFmtId="1" fontId="0" fillId="0" borderId="1" xfId="0" applyNumberFormat="1" applyBorder="1"/>
    <xf numFmtId="1" fontId="0" fillId="0" borderId="0" xfId="0" applyNumberFormat="1"/>
    <xf numFmtId="0" fontId="2" fillId="2" borderId="2" xfId="0" applyFont="1" applyFill="1" applyBorder="1" applyAlignment="1">
      <alignment wrapText="1"/>
    </xf>
    <xf numFmtId="0" fontId="2" fillId="2" borderId="2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wrapText="1"/>
    </xf>
    <xf numFmtId="0" fontId="10" fillId="0" borderId="1" xfId="0" applyFont="1" applyBorder="1"/>
    <xf numFmtId="17" fontId="3" fillId="0" borderId="1" xfId="0" applyNumberFormat="1" applyFont="1" applyBorder="1"/>
    <xf numFmtId="0" fontId="1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7" fillId="0" borderId="0" xfId="0" applyFont="1" applyAlignment="1">
      <alignment horizontal="left"/>
    </xf>
    <xf numFmtId="0" fontId="4" fillId="0" borderId="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9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J29"/>
  <sheetViews>
    <sheetView tabSelected="1" view="pageBreakPreview" zoomScale="70" zoomScaleNormal="70" zoomScaleSheetLayoutView="70" workbookViewId="0">
      <pane xSplit="3" ySplit="7" topLeftCell="F8" activePane="bottomRight" state="frozen"/>
      <selection pane="topRight" activeCell="D1" sqref="D1"/>
      <selection pane="bottomLeft" activeCell="A8" sqref="A8"/>
      <selection pane="bottomRight" activeCell="AY11" sqref="AY11"/>
    </sheetView>
  </sheetViews>
  <sheetFormatPr defaultRowHeight="15" x14ac:dyDescent="0.25"/>
  <cols>
    <col min="1" max="1" width="8.5703125" customWidth="1"/>
    <col min="2" max="2" width="34.28515625" customWidth="1"/>
    <col min="3" max="3" width="7" customWidth="1"/>
    <col min="4" max="4" width="7" hidden="1" customWidth="1"/>
    <col min="5" max="5" width="6.5703125" hidden="1" customWidth="1"/>
    <col min="6" max="6" width="6.42578125" customWidth="1"/>
    <col min="7" max="7" width="7.42578125" customWidth="1"/>
    <col min="8" max="8" width="7" customWidth="1"/>
    <col min="9" max="9" width="8.42578125" customWidth="1"/>
    <col min="10" max="10" width="9.28515625" customWidth="1"/>
    <col min="11" max="12" width="7.85546875" hidden="1" customWidth="1"/>
    <col min="13" max="13" width="7.140625" hidden="1" customWidth="1"/>
    <col min="14" max="14" width="8.5703125" bestFit="1" customWidth="1"/>
    <col min="15" max="16" width="11.5703125" hidden="1" customWidth="1"/>
    <col min="17" max="17" width="7.7109375" customWidth="1"/>
    <col min="18" max="18" width="9.85546875" hidden="1" customWidth="1"/>
    <col min="19" max="19" width="9.42578125" customWidth="1"/>
    <col min="20" max="20" width="8.85546875" customWidth="1"/>
    <col min="21" max="21" width="1.140625" hidden="1" customWidth="1"/>
    <col min="22" max="22" width="11.5703125" customWidth="1"/>
    <col min="23" max="23" width="9.140625" hidden="1" customWidth="1"/>
    <col min="24" max="24" width="11.28515625" customWidth="1"/>
    <col min="25" max="25" width="8.5703125" hidden="1" customWidth="1"/>
    <col min="26" max="26" width="9.5703125" bestFit="1" customWidth="1"/>
    <col min="27" max="29" width="8" hidden="1" customWidth="1"/>
    <col min="30" max="30" width="6.85546875" hidden="1" customWidth="1"/>
    <col min="31" max="31" width="6.7109375" bestFit="1" customWidth="1"/>
    <col min="32" max="32" width="6.7109375" hidden="1" customWidth="1"/>
    <col min="33" max="35" width="8.5703125" hidden="1" customWidth="1"/>
    <col min="36" max="36" width="7.140625" customWidth="1"/>
    <col min="37" max="37" width="9.5703125" customWidth="1"/>
    <col min="38" max="38" width="5" hidden="1" customWidth="1"/>
    <col min="39" max="39" width="7.7109375" hidden="1" customWidth="1"/>
    <col min="40" max="40" width="8" hidden="1" customWidth="1"/>
    <col min="41" max="41" width="6.5703125" hidden="1" customWidth="1"/>
    <col min="42" max="42" width="9.85546875" customWidth="1"/>
    <col min="43" max="43" width="8.7109375" hidden="1" customWidth="1"/>
    <col min="44" max="44" width="7.85546875" hidden="1" customWidth="1"/>
    <col min="45" max="45" width="7.85546875" customWidth="1"/>
    <col min="46" max="46" width="8.28515625" customWidth="1"/>
    <col min="47" max="47" width="12.85546875" customWidth="1"/>
  </cols>
  <sheetData>
    <row r="1" spans="1:62" ht="24.75" customHeight="1" x14ac:dyDescent="0.4">
      <c r="A1" s="43" t="s">
        <v>42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E1" s="54" t="s">
        <v>46</v>
      </c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</row>
    <row r="2" spans="1:62" ht="29.25" customHeight="1" x14ac:dyDescent="0.25">
      <c r="A2" s="43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E2" s="44" t="s">
        <v>43</v>
      </c>
      <c r="AF2" s="45"/>
      <c r="AG2" s="45"/>
      <c r="AH2" s="45"/>
      <c r="AI2" s="45"/>
      <c r="AJ2" s="45"/>
      <c r="AK2" s="45"/>
      <c r="AL2" s="45"/>
      <c r="AM2" s="45"/>
      <c r="AN2" s="45"/>
      <c r="AO2" s="45"/>
      <c r="AP2" s="45"/>
      <c r="AQ2" s="45"/>
      <c r="AR2" s="45"/>
      <c r="AS2" s="45"/>
      <c r="AT2" s="45"/>
      <c r="AY2" s="42"/>
      <c r="AZ2" s="42"/>
      <c r="BA2" s="42"/>
      <c r="BB2" s="42"/>
      <c r="BC2" s="42"/>
      <c r="BD2" s="42"/>
      <c r="BE2" s="42"/>
      <c r="BF2" s="42"/>
      <c r="BG2" s="42"/>
      <c r="BH2" s="42"/>
      <c r="BI2" s="42"/>
      <c r="BJ2" s="42"/>
    </row>
    <row r="3" spans="1:62" ht="30.75" customHeight="1" x14ac:dyDescent="0.35">
      <c r="A3" s="49" t="s">
        <v>59</v>
      </c>
      <c r="B3" s="49"/>
      <c r="C3" s="49"/>
      <c r="D3" s="49"/>
      <c r="E3" s="19"/>
      <c r="F3" s="19"/>
      <c r="G3" s="19"/>
      <c r="H3" s="19"/>
      <c r="I3" s="19"/>
      <c r="J3" s="19"/>
      <c r="K3" s="19"/>
      <c r="L3" s="19"/>
      <c r="M3" s="19"/>
      <c r="N3" s="19"/>
      <c r="O3" s="2"/>
      <c r="P3" s="2"/>
      <c r="Q3" s="2"/>
      <c r="R3" s="11"/>
      <c r="S3" s="11"/>
      <c r="T3" s="12"/>
      <c r="U3" s="12"/>
      <c r="V3" s="12"/>
      <c r="W3" s="12"/>
      <c r="X3" s="12"/>
      <c r="Y3" s="12"/>
      <c r="Z3" s="12"/>
      <c r="AE3" s="45"/>
      <c r="AF3" s="45"/>
      <c r="AG3" s="45"/>
      <c r="AH3" s="45"/>
      <c r="AI3" s="45"/>
      <c r="AJ3" s="45"/>
      <c r="AK3" s="45"/>
      <c r="AL3" s="45"/>
      <c r="AM3" s="45"/>
      <c r="AN3" s="45"/>
      <c r="AO3" s="45"/>
      <c r="AP3" s="45"/>
      <c r="AQ3" s="45"/>
      <c r="AR3" s="45"/>
      <c r="AS3" s="45"/>
      <c r="AT3" s="45"/>
      <c r="AY3" s="42"/>
      <c r="AZ3" s="42"/>
      <c r="BA3" s="42"/>
      <c r="BB3" s="42"/>
      <c r="BC3" s="42"/>
      <c r="BD3" s="42"/>
      <c r="BE3" s="42"/>
      <c r="BF3" s="42"/>
      <c r="BG3" s="42"/>
      <c r="BH3" s="42"/>
      <c r="BI3" s="42"/>
      <c r="BJ3" s="42"/>
    </row>
    <row r="4" spans="1:62" ht="33" customHeight="1" x14ac:dyDescent="0.3">
      <c r="A4" s="50" t="s">
        <v>4</v>
      </c>
      <c r="B4" s="50"/>
      <c r="C4" s="24">
        <v>62</v>
      </c>
      <c r="D4" s="26"/>
      <c r="E4" s="2"/>
      <c r="F4" s="2"/>
      <c r="G4" s="2"/>
      <c r="H4" s="2"/>
      <c r="I4" s="2"/>
      <c r="J4" s="2"/>
      <c r="K4" s="2"/>
      <c r="L4" s="2"/>
      <c r="M4" s="2"/>
    </row>
    <row r="5" spans="1:62" ht="29.25" customHeight="1" x14ac:dyDescent="0.4">
      <c r="A5" s="51" t="s">
        <v>0</v>
      </c>
      <c r="B5" s="51"/>
      <c r="C5" s="14"/>
      <c r="D5" s="52" t="s">
        <v>2</v>
      </c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Z5" s="53"/>
      <c r="AA5" s="53"/>
      <c r="AB5" s="53"/>
      <c r="AC5" s="53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</row>
    <row r="6" spans="1:62" ht="38.25" customHeight="1" x14ac:dyDescent="0.3">
      <c r="A6" s="51"/>
      <c r="B6" s="51"/>
      <c r="C6" s="10" t="s">
        <v>40</v>
      </c>
      <c r="D6" s="1" t="s">
        <v>22</v>
      </c>
      <c r="E6" s="1" t="s">
        <v>11</v>
      </c>
      <c r="F6" s="1"/>
      <c r="G6" s="17" t="s">
        <v>56</v>
      </c>
      <c r="H6" s="17" t="s">
        <v>54</v>
      </c>
      <c r="I6" s="17" t="s">
        <v>45</v>
      </c>
      <c r="J6" s="1" t="s">
        <v>26</v>
      </c>
      <c r="K6" s="1" t="s">
        <v>32</v>
      </c>
      <c r="L6" s="1" t="s">
        <v>33</v>
      </c>
      <c r="M6" s="1" t="s">
        <v>9</v>
      </c>
      <c r="N6" s="1" t="s">
        <v>22</v>
      </c>
      <c r="O6" s="1" t="s">
        <v>12</v>
      </c>
      <c r="P6" s="27" t="s">
        <v>34</v>
      </c>
      <c r="Q6" s="17" t="s">
        <v>44</v>
      </c>
      <c r="R6" s="1" t="s">
        <v>41</v>
      </c>
      <c r="S6" s="1" t="s">
        <v>58</v>
      </c>
      <c r="T6" s="1" t="s">
        <v>18</v>
      </c>
      <c r="U6" s="1" t="s">
        <v>24</v>
      </c>
      <c r="V6" s="17" t="s">
        <v>53</v>
      </c>
      <c r="W6" s="17" t="s">
        <v>28</v>
      </c>
      <c r="X6" s="17" t="s">
        <v>29</v>
      </c>
      <c r="Y6" s="1" t="s">
        <v>17</v>
      </c>
      <c r="Z6" s="1" t="s">
        <v>21</v>
      </c>
      <c r="AA6" s="1" t="s">
        <v>25</v>
      </c>
      <c r="AB6" s="1" t="s">
        <v>35</v>
      </c>
      <c r="AC6" s="1" t="s">
        <v>27</v>
      </c>
      <c r="AD6" s="1" t="s">
        <v>26</v>
      </c>
      <c r="AE6" s="1" t="s">
        <v>10</v>
      </c>
      <c r="AF6" s="1" t="s">
        <v>36</v>
      </c>
      <c r="AG6" s="17" t="s">
        <v>30</v>
      </c>
      <c r="AH6" s="17" t="s">
        <v>37</v>
      </c>
      <c r="AI6" s="17" t="s">
        <v>38</v>
      </c>
      <c r="AJ6" s="1" t="s">
        <v>8</v>
      </c>
      <c r="AK6" s="1" t="s">
        <v>17</v>
      </c>
      <c r="AL6" s="1" t="s">
        <v>7</v>
      </c>
      <c r="AM6" s="1" t="s">
        <v>39</v>
      </c>
      <c r="AN6" s="1" t="s">
        <v>40</v>
      </c>
      <c r="AO6" s="1" t="s">
        <v>23</v>
      </c>
      <c r="AP6" s="1" t="s">
        <v>19</v>
      </c>
      <c r="AQ6" s="1" t="s">
        <v>16</v>
      </c>
      <c r="AR6" s="1" t="s">
        <v>20</v>
      </c>
      <c r="AS6" s="17" t="s">
        <v>55</v>
      </c>
      <c r="AT6" s="1" t="s">
        <v>47</v>
      </c>
    </row>
    <row r="7" spans="1:62" ht="18.75" x14ac:dyDescent="0.3">
      <c r="A7" s="3" t="s">
        <v>1</v>
      </c>
      <c r="B7" s="13" t="s">
        <v>15</v>
      </c>
      <c r="C7" s="25"/>
      <c r="D7" s="46" t="s">
        <v>13</v>
      </c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  <c r="X7" s="47"/>
      <c r="Y7" s="48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</row>
    <row r="8" spans="1:62" ht="23.25" x14ac:dyDescent="0.35">
      <c r="A8" s="10">
        <v>1</v>
      </c>
      <c r="B8" s="30" t="s">
        <v>48</v>
      </c>
      <c r="C8" s="6">
        <v>18.600000000000001</v>
      </c>
      <c r="D8" s="23"/>
      <c r="E8" s="23"/>
      <c r="F8" s="23"/>
      <c r="G8" s="23"/>
      <c r="H8" s="23"/>
      <c r="I8" s="23">
        <v>38</v>
      </c>
      <c r="J8" s="23"/>
      <c r="K8" s="23"/>
      <c r="L8" s="23"/>
      <c r="M8" s="23"/>
      <c r="N8" s="23"/>
      <c r="O8" s="23"/>
      <c r="P8" s="23"/>
      <c r="Q8" s="23">
        <v>6.3</v>
      </c>
      <c r="R8" s="23"/>
      <c r="S8" s="23"/>
      <c r="T8" s="23">
        <v>8.35</v>
      </c>
      <c r="U8" s="23"/>
      <c r="V8" s="23"/>
      <c r="W8" s="23"/>
      <c r="X8" s="23">
        <v>3.5</v>
      </c>
      <c r="Y8" s="23"/>
      <c r="Z8" s="23">
        <v>4</v>
      </c>
      <c r="AA8" s="23"/>
      <c r="AB8" s="23"/>
      <c r="AC8" s="23"/>
      <c r="AD8" s="23"/>
      <c r="AE8" s="23"/>
      <c r="AF8" s="23"/>
      <c r="AG8" s="23"/>
      <c r="AH8" s="23"/>
      <c r="AI8" s="23"/>
      <c r="AJ8" s="23">
        <v>1.4</v>
      </c>
      <c r="AK8" s="23">
        <v>23.2</v>
      </c>
      <c r="AL8" s="23"/>
      <c r="AM8" s="23"/>
      <c r="AN8" s="23"/>
      <c r="AO8" s="23"/>
      <c r="AP8" s="23"/>
      <c r="AQ8" s="23"/>
      <c r="AR8" s="23"/>
      <c r="AS8" s="23"/>
      <c r="AT8" s="23"/>
    </row>
    <row r="9" spans="1:62" ht="23.25" x14ac:dyDescent="0.35">
      <c r="A9" s="10">
        <v>2</v>
      </c>
      <c r="B9" s="37" t="s">
        <v>51</v>
      </c>
      <c r="C9" s="6"/>
      <c r="D9" s="23"/>
      <c r="E9" s="23"/>
      <c r="F9" s="23"/>
      <c r="G9" s="23">
        <v>24</v>
      </c>
      <c r="H9" s="23"/>
      <c r="I9" s="23"/>
      <c r="J9" s="23">
        <v>24.5</v>
      </c>
      <c r="K9" s="23"/>
      <c r="L9" s="23"/>
      <c r="M9" s="23"/>
      <c r="N9" s="23"/>
      <c r="O9" s="23"/>
      <c r="P9" s="23"/>
      <c r="Q9" s="23"/>
      <c r="R9" s="23"/>
      <c r="S9" s="23"/>
      <c r="T9" s="23">
        <v>17</v>
      </c>
      <c r="U9" s="23"/>
      <c r="V9" s="23"/>
      <c r="W9" s="23"/>
      <c r="X9" s="41"/>
      <c r="Y9" s="23"/>
      <c r="Z9" s="23">
        <v>16</v>
      </c>
      <c r="AA9" s="23"/>
      <c r="AB9" s="23"/>
      <c r="AC9" s="23"/>
      <c r="AD9" s="23"/>
      <c r="AE9" s="23"/>
      <c r="AF9" s="23"/>
      <c r="AG9" s="23"/>
      <c r="AH9" s="23"/>
      <c r="AI9" s="23"/>
      <c r="AJ9" s="23">
        <v>1.2</v>
      </c>
      <c r="AK9" s="31"/>
      <c r="AL9" s="23"/>
      <c r="AM9" s="23"/>
      <c r="AN9" s="23"/>
      <c r="AO9" s="23"/>
      <c r="AP9" s="23"/>
      <c r="AQ9" s="23"/>
      <c r="AR9" s="23"/>
      <c r="AS9" s="31">
        <v>6</v>
      </c>
      <c r="AT9" s="23"/>
    </row>
    <row r="10" spans="1:62" ht="23.25" x14ac:dyDescent="0.35">
      <c r="A10" s="10">
        <v>3</v>
      </c>
      <c r="B10" s="37" t="s">
        <v>52</v>
      </c>
      <c r="C10" s="3"/>
      <c r="D10" s="23"/>
      <c r="E10" s="23"/>
      <c r="F10" s="23"/>
      <c r="G10" s="23"/>
      <c r="H10" s="23">
        <v>1</v>
      </c>
      <c r="I10" s="23"/>
      <c r="J10" s="23"/>
      <c r="K10" s="23"/>
      <c r="L10" s="23"/>
      <c r="M10" s="23"/>
      <c r="N10" s="23"/>
      <c r="O10" s="23"/>
      <c r="P10" s="23"/>
      <c r="Q10" s="23"/>
      <c r="R10" s="9"/>
      <c r="S10" s="23"/>
      <c r="T10" s="23">
        <v>3</v>
      </c>
      <c r="U10" s="23"/>
      <c r="V10" s="23">
        <v>27.68</v>
      </c>
      <c r="W10" s="23"/>
      <c r="X10" s="23"/>
      <c r="Y10" s="23"/>
      <c r="Z10" s="23">
        <v>5.5</v>
      </c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23"/>
      <c r="AM10" s="23"/>
      <c r="AN10" s="23"/>
      <c r="AO10" s="23"/>
      <c r="AP10" s="23"/>
      <c r="AQ10" s="23"/>
      <c r="AR10" s="23"/>
      <c r="AS10" s="23">
        <v>0.7</v>
      </c>
      <c r="AT10" s="23">
        <v>1</v>
      </c>
    </row>
    <row r="11" spans="1:62" ht="23.25" x14ac:dyDescent="0.35">
      <c r="A11" s="10">
        <v>4</v>
      </c>
      <c r="B11" s="37" t="s">
        <v>22</v>
      </c>
      <c r="C11" s="6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>
        <v>158</v>
      </c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23"/>
    </row>
    <row r="12" spans="1:62" ht="23.25" x14ac:dyDescent="0.35">
      <c r="A12" s="10">
        <v>5</v>
      </c>
      <c r="B12" s="38" t="s">
        <v>19</v>
      </c>
      <c r="C12" s="7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>
        <v>104.6</v>
      </c>
      <c r="AQ12" s="1"/>
      <c r="AR12" s="1"/>
      <c r="AS12" s="1"/>
      <c r="AT12" s="1"/>
    </row>
    <row r="13" spans="1:62" ht="23.25" x14ac:dyDescent="0.35">
      <c r="A13" s="10">
        <v>6</v>
      </c>
      <c r="B13" s="37"/>
      <c r="C13" s="3"/>
      <c r="D13" s="23"/>
      <c r="E13" s="23"/>
      <c r="F13" s="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9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3"/>
      <c r="AO13" s="23"/>
      <c r="AP13" s="23"/>
      <c r="AQ13" s="23"/>
      <c r="AR13" s="23"/>
      <c r="AS13" s="23"/>
      <c r="AT13" s="23"/>
    </row>
    <row r="14" spans="1:62" ht="23.25" x14ac:dyDescent="0.35">
      <c r="A14" s="10">
        <v>7</v>
      </c>
      <c r="B14" s="39"/>
      <c r="C14" s="1"/>
      <c r="D14" s="1"/>
      <c r="E14" s="1"/>
      <c r="F14" s="40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23"/>
      <c r="AR14" s="23"/>
      <c r="AS14" s="23"/>
      <c r="AT14" s="23"/>
    </row>
    <row r="15" spans="1:62" ht="23.25" x14ac:dyDescent="0.35">
      <c r="A15" s="10">
        <v>8</v>
      </c>
      <c r="B15" s="3"/>
      <c r="C15" s="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3"/>
      <c r="AS15" s="23"/>
      <c r="AT15" s="23"/>
    </row>
    <row r="16" spans="1:62" ht="23.25" x14ac:dyDescent="0.35">
      <c r="A16" s="10">
        <v>9</v>
      </c>
      <c r="B16" s="3"/>
      <c r="C16" s="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3"/>
      <c r="AN16" s="23"/>
      <c r="AO16" s="23"/>
      <c r="AP16" s="23"/>
      <c r="AQ16" s="23"/>
      <c r="AR16" s="23"/>
      <c r="AS16" s="23"/>
      <c r="AT16" s="23"/>
    </row>
    <row r="17" spans="1:50" ht="23.25" x14ac:dyDescent="0.35">
      <c r="A17" s="10">
        <v>10</v>
      </c>
      <c r="B17" s="3"/>
      <c r="C17" s="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3"/>
    </row>
    <row r="18" spans="1:50" ht="24.95" customHeight="1" x14ac:dyDescent="0.3">
      <c r="A18" s="3"/>
      <c r="B18" s="3" t="s">
        <v>5</v>
      </c>
      <c r="C18" s="33">
        <f t="shared" ref="C18:AT18" si="0">SUM(C8:C17)</f>
        <v>18.600000000000001</v>
      </c>
      <c r="D18" s="3">
        <f t="shared" si="0"/>
        <v>0</v>
      </c>
      <c r="E18" s="3">
        <f t="shared" si="0"/>
        <v>0</v>
      </c>
      <c r="F18" s="3">
        <f t="shared" si="0"/>
        <v>0</v>
      </c>
      <c r="G18" s="3">
        <f t="shared" si="0"/>
        <v>24</v>
      </c>
      <c r="H18" s="3">
        <f t="shared" si="0"/>
        <v>1</v>
      </c>
      <c r="I18" s="3">
        <f t="shared" si="0"/>
        <v>38</v>
      </c>
      <c r="J18" s="3">
        <f t="shared" si="0"/>
        <v>24.5</v>
      </c>
      <c r="K18" s="3">
        <f t="shared" si="0"/>
        <v>0</v>
      </c>
      <c r="L18" s="3">
        <f t="shared" si="0"/>
        <v>0</v>
      </c>
      <c r="M18" s="3">
        <f t="shared" si="0"/>
        <v>0</v>
      </c>
      <c r="N18" s="33">
        <f t="shared" si="0"/>
        <v>158</v>
      </c>
      <c r="O18" s="3">
        <f t="shared" si="0"/>
        <v>0</v>
      </c>
      <c r="P18" s="3">
        <f t="shared" si="0"/>
        <v>0</v>
      </c>
      <c r="Q18" s="3">
        <f t="shared" si="0"/>
        <v>6.3</v>
      </c>
      <c r="R18" s="3">
        <f t="shared" si="0"/>
        <v>0</v>
      </c>
      <c r="S18" s="33">
        <f t="shared" si="0"/>
        <v>0</v>
      </c>
      <c r="T18" s="33">
        <f t="shared" si="0"/>
        <v>28.35</v>
      </c>
      <c r="U18" s="3">
        <f t="shared" si="0"/>
        <v>0</v>
      </c>
      <c r="V18" s="3">
        <f t="shared" si="0"/>
        <v>27.68</v>
      </c>
      <c r="W18" s="3">
        <f t="shared" si="0"/>
        <v>0</v>
      </c>
      <c r="X18" s="33">
        <f t="shared" si="0"/>
        <v>3.5</v>
      </c>
      <c r="Y18" s="3">
        <f t="shared" si="0"/>
        <v>0</v>
      </c>
      <c r="Z18" s="33">
        <f t="shared" si="0"/>
        <v>25.5</v>
      </c>
      <c r="AA18" s="3">
        <f t="shared" si="0"/>
        <v>0</v>
      </c>
      <c r="AB18" s="3">
        <f t="shared" si="0"/>
        <v>0</v>
      </c>
      <c r="AC18" s="3">
        <f t="shared" si="0"/>
        <v>0</v>
      </c>
      <c r="AD18" s="3">
        <f t="shared" si="0"/>
        <v>0</v>
      </c>
      <c r="AE18" s="33">
        <f t="shared" si="0"/>
        <v>0</v>
      </c>
      <c r="AF18" s="3">
        <f t="shared" si="0"/>
        <v>0</v>
      </c>
      <c r="AG18" s="3">
        <f t="shared" si="0"/>
        <v>0</v>
      </c>
      <c r="AH18" s="3">
        <f t="shared" si="0"/>
        <v>0</v>
      </c>
      <c r="AI18" s="3">
        <f t="shared" si="0"/>
        <v>0</v>
      </c>
      <c r="AJ18" s="3">
        <f t="shared" si="0"/>
        <v>2.5999999999999996</v>
      </c>
      <c r="AK18" s="3">
        <f t="shared" si="0"/>
        <v>23.2</v>
      </c>
      <c r="AL18" s="3">
        <f t="shared" si="0"/>
        <v>0</v>
      </c>
      <c r="AM18" s="3">
        <f t="shared" si="0"/>
        <v>0</v>
      </c>
      <c r="AN18" s="3">
        <f t="shared" si="0"/>
        <v>0</v>
      </c>
      <c r="AO18" s="3">
        <f t="shared" si="0"/>
        <v>0</v>
      </c>
      <c r="AP18" s="33">
        <f t="shared" si="0"/>
        <v>104.6</v>
      </c>
      <c r="AQ18" s="3">
        <f t="shared" si="0"/>
        <v>0</v>
      </c>
      <c r="AR18" s="3">
        <f t="shared" si="0"/>
        <v>0</v>
      </c>
      <c r="AS18" s="3">
        <f t="shared" si="0"/>
        <v>6.7</v>
      </c>
      <c r="AT18" s="3">
        <f t="shared" si="0"/>
        <v>1</v>
      </c>
    </row>
    <row r="19" spans="1:50" ht="24.95" customHeight="1" x14ac:dyDescent="0.3">
      <c r="A19" s="3"/>
      <c r="B19" s="5" t="s">
        <v>6</v>
      </c>
      <c r="C19" s="32">
        <f>C18*C4</f>
        <v>1153.2</v>
      </c>
      <c r="D19" s="3">
        <f>$C$4*D18</f>
        <v>0</v>
      </c>
      <c r="E19" s="3">
        <f t="shared" ref="E19:AR19" si="1">$C$4*E18</f>
        <v>0</v>
      </c>
      <c r="F19" s="3">
        <f t="shared" si="1"/>
        <v>0</v>
      </c>
      <c r="G19" s="3">
        <f t="shared" si="1"/>
        <v>1488</v>
      </c>
      <c r="H19" s="3">
        <f>H18</f>
        <v>1</v>
      </c>
      <c r="I19" s="33">
        <f>I18*C4</f>
        <v>2356</v>
      </c>
      <c r="J19" s="33">
        <f>J18*C4</f>
        <v>1519</v>
      </c>
      <c r="K19" s="3">
        <f t="shared" si="1"/>
        <v>0</v>
      </c>
      <c r="L19" s="3">
        <f t="shared" si="1"/>
        <v>0</v>
      </c>
      <c r="M19" s="3">
        <f t="shared" si="1"/>
        <v>0</v>
      </c>
      <c r="N19" s="33">
        <f t="shared" si="1"/>
        <v>9796</v>
      </c>
      <c r="O19" s="3">
        <f t="shared" si="1"/>
        <v>0</v>
      </c>
      <c r="P19" s="3">
        <f t="shared" si="1"/>
        <v>0</v>
      </c>
      <c r="Q19" s="33">
        <f t="shared" si="1"/>
        <v>390.59999999999997</v>
      </c>
      <c r="R19" s="3">
        <f t="shared" si="1"/>
        <v>0</v>
      </c>
      <c r="S19" s="3">
        <f>S18*C4</f>
        <v>0</v>
      </c>
      <c r="T19" s="33">
        <f t="shared" si="1"/>
        <v>1757.7</v>
      </c>
      <c r="U19" s="3">
        <f t="shared" si="1"/>
        <v>0</v>
      </c>
      <c r="V19" s="33">
        <f t="shared" si="1"/>
        <v>1716.16</v>
      </c>
      <c r="W19" s="3">
        <f t="shared" si="1"/>
        <v>0</v>
      </c>
      <c r="X19" s="33">
        <f t="shared" si="1"/>
        <v>217</v>
      </c>
      <c r="Y19" s="3">
        <f t="shared" si="1"/>
        <v>0</v>
      </c>
      <c r="Z19" s="33">
        <f t="shared" si="1"/>
        <v>1581</v>
      </c>
      <c r="AA19" s="3">
        <f t="shared" si="1"/>
        <v>0</v>
      </c>
      <c r="AB19" s="3">
        <f t="shared" si="1"/>
        <v>0</v>
      </c>
      <c r="AC19" s="3">
        <f t="shared" si="1"/>
        <v>0</v>
      </c>
      <c r="AD19" s="3">
        <f t="shared" si="1"/>
        <v>0</v>
      </c>
      <c r="AE19" s="3">
        <f t="shared" si="1"/>
        <v>0</v>
      </c>
      <c r="AF19" s="3">
        <f t="shared" si="1"/>
        <v>0</v>
      </c>
      <c r="AG19" s="3">
        <f t="shared" si="1"/>
        <v>0</v>
      </c>
      <c r="AH19" s="3">
        <f t="shared" si="1"/>
        <v>0</v>
      </c>
      <c r="AI19" s="3">
        <f t="shared" si="1"/>
        <v>0</v>
      </c>
      <c r="AJ19" s="3">
        <f t="shared" si="1"/>
        <v>161.19999999999999</v>
      </c>
      <c r="AK19" s="33">
        <f>AK18*C4</f>
        <v>1438.3999999999999</v>
      </c>
      <c r="AL19" s="3">
        <f t="shared" si="1"/>
        <v>0</v>
      </c>
      <c r="AM19" s="3">
        <f t="shared" si="1"/>
        <v>0</v>
      </c>
      <c r="AN19" s="3">
        <f t="shared" si="1"/>
        <v>0</v>
      </c>
      <c r="AO19" s="3">
        <f t="shared" si="1"/>
        <v>0</v>
      </c>
      <c r="AP19" s="35">
        <v>6485</v>
      </c>
      <c r="AQ19" s="3">
        <f t="shared" si="1"/>
        <v>0</v>
      </c>
      <c r="AR19" s="3">
        <f t="shared" si="1"/>
        <v>0</v>
      </c>
      <c r="AS19" s="33">
        <f>AS18*C4</f>
        <v>415.40000000000003</v>
      </c>
      <c r="AT19" s="33">
        <f>AT18</f>
        <v>1</v>
      </c>
    </row>
    <row r="20" spans="1:50" ht="24.95" customHeight="1" x14ac:dyDescent="0.3">
      <c r="A20" s="3"/>
      <c r="B20" s="5" t="s">
        <v>14</v>
      </c>
      <c r="C20" s="5">
        <v>0.27</v>
      </c>
      <c r="D20" s="1">
        <f>D23/1000</f>
        <v>0.12</v>
      </c>
      <c r="E20" s="1">
        <f t="shared" ref="E20:AR20" si="2">E23/1000</f>
        <v>0</v>
      </c>
      <c r="F20" s="1">
        <v>0.185</v>
      </c>
      <c r="G20" s="1">
        <v>0.5</v>
      </c>
      <c r="H20" s="1">
        <v>90</v>
      </c>
      <c r="I20" s="1">
        <v>6.5000000000000002E-2</v>
      </c>
      <c r="J20" s="1">
        <v>0.15</v>
      </c>
      <c r="K20" s="1">
        <f t="shared" si="2"/>
        <v>0.13</v>
      </c>
      <c r="L20" s="1">
        <f t="shared" si="2"/>
        <v>0</v>
      </c>
      <c r="M20" s="1">
        <f t="shared" si="2"/>
        <v>0.6</v>
      </c>
      <c r="N20" s="1">
        <v>0.185</v>
      </c>
      <c r="O20" s="1">
        <f t="shared" si="2"/>
        <v>0.04</v>
      </c>
      <c r="P20" s="1">
        <v>9</v>
      </c>
      <c r="Q20" s="1">
        <v>7.0000000000000007E-2</v>
      </c>
      <c r="R20" s="1">
        <f t="shared" si="2"/>
        <v>0.25</v>
      </c>
      <c r="S20" s="1">
        <v>20</v>
      </c>
      <c r="T20" s="1">
        <v>0.05</v>
      </c>
      <c r="U20" s="1">
        <f t="shared" si="2"/>
        <v>0.05</v>
      </c>
      <c r="V20" s="1">
        <v>0.05</v>
      </c>
      <c r="W20" s="1">
        <f t="shared" si="2"/>
        <v>0.13</v>
      </c>
      <c r="X20" s="1">
        <v>1.5</v>
      </c>
      <c r="Y20" s="1">
        <f t="shared" si="2"/>
        <v>8.5000000000000006E-2</v>
      </c>
      <c r="Z20" s="1">
        <v>0.06</v>
      </c>
      <c r="AA20" s="1">
        <f t="shared" si="2"/>
        <v>0</v>
      </c>
      <c r="AB20" s="1">
        <f t="shared" si="2"/>
        <v>0</v>
      </c>
      <c r="AC20" s="1">
        <f t="shared" si="2"/>
        <v>0</v>
      </c>
      <c r="AD20" s="1">
        <f t="shared" si="2"/>
        <v>5.5E-2</v>
      </c>
      <c r="AE20" s="1">
        <v>0.09</v>
      </c>
      <c r="AF20" s="1">
        <f t="shared" si="2"/>
        <v>0</v>
      </c>
      <c r="AG20" s="1">
        <f t="shared" si="2"/>
        <v>0</v>
      </c>
      <c r="AH20" s="1">
        <f t="shared" si="2"/>
        <v>0</v>
      </c>
      <c r="AI20" s="1">
        <f t="shared" si="2"/>
        <v>0</v>
      </c>
      <c r="AJ20" s="1">
        <v>2.5000000000000001E-2</v>
      </c>
      <c r="AK20" s="1">
        <v>0.16</v>
      </c>
      <c r="AL20" s="1">
        <f t="shared" si="2"/>
        <v>0.37</v>
      </c>
      <c r="AM20" s="1">
        <f t="shared" si="2"/>
        <v>0</v>
      </c>
      <c r="AN20" s="1">
        <f t="shared" si="2"/>
        <v>0.14000000000000001</v>
      </c>
      <c r="AO20" s="1">
        <f t="shared" si="2"/>
        <v>0.45</v>
      </c>
      <c r="AP20" s="1">
        <v>5.3999999999999999E-2</v>
      </c>
      <c r="AQ20" s="1">
        <f t="shared" si="2"/>
        <v>1.1000000000000001</v>
      </c>
      <c r="AR20" s="1">
        <f t="shared" si="2"/>
        <v>8.5000000000000006E-2</v>
      </c>
      <c r="AS20" s="1">
        <v>0.14499999999999999</v>
      </c>
      <c r="AT20" s="28">
        <v>85</v>
      </c>
    </row>
    <row r="21" spans="1:50" ht="24.95" customHeight="1" x14ac:dyDescent="0.35">
      <c r="A21" s="3"/>
      <c r="B21" s="5" t="s">
        <v>3</v>
      </c>
      <c r="C21" s="32">
        <f>C20*C19</f>
        <v>311.36400000000003</v>
      </c>
      <c r="D21" s="5">
        <f>D19*D20</f>
        <v>0</v>
      </c>
      <c r="E21" s="5">
        <f t="shared" ref="E21:AT21" si="3">E19*E20</f>
        <v>0</v>
      </c>
      <c r="F21" s="5">
        <f t="shared" si="3"/>
        <v>0</v>
      </c>
      <c r="G21" s="5">
        <f t="shared" si="3"/>
        <v>744</v>
      </c>
      <c r="H21" s="5">
        <f>H20*H19</f>
        <v>90</v>
      </c>
      <c r="I21" s="32">
        <f t="shared" si="3"/>
        <v>153.14000000000001</v>
      </c>
      <c r="J21" s="32">
        <f t="shared" si="3"/>
        <v>227.85</v>
      </c>
      <c r="K21" s="5">
        <f t="shared" si="3"/>
        <v>0</v>
      </c>
      <c r="L21" s="5">
        <f t="shared" si="3"/>
        <v>0</v>
      </c>
      <c r="M21" s="5">
        <f t="shared" si="3"/>
        <v>0</v>
      </c>
      <c r="N21" s="32">
        <f t="shared" si="3"/>
        <v>1812.26</v>
      </c>
      <c r="O21" s="5">
        <f t="shared" si="3"/>
        <v>0</v>
      </c>
      <c r="P21" s="5">
        <f t="shared" si="3"/>
        <v>0</v>
      </c>
      <c r="Q21" s="32">
        <f t="shared" si="3"/>
        <v>27.341999999999999</v>
      </c>
      <c r="R21" s="5">
        <f t="shared" si="3"/>
        <v>0</v>
      </c>
      <c r="S21" s="32">
        <f t="shared" si="3"/>
        <v>0</v>
      </c>
      <c r="T21" s="32">
        <f t="shared" si="3"/>
        <v>87.885000000000005</v>
      </c>
      <c r="U21" s="5">
        <f t="shared" si="3"/>
        <v>0</v>
      </c>
      <c r="V21" s="32">
        <f>V20*V19</f>
        <v>85.808000000000007</v>
      </c>
      <c r="W21" s="5">
        <f t="shared" si="3"/>
        <v>0</v>
      </c>
      <c r="X21" s="32">
        <f t="shared" si="3"/>
        <v>325.5</v>
      </c>
      <c r="Y21" s="5">
        <f t="shared" si="3"/>
        <v>0</v>
      </c>
      <c r="Z21" s="32">
        <f t="shared" si="3"/>
        <v>94.86</v>
      </c>
      <c r="AA21" s="5">
        <f t="shared" si="3"/>
        <v>0</v>
      </c>
      <c r="AB21" s="5">
        <f t="shared" si="3"/>
        <v>0</v>
      </c>
      <c r="AC21" s="5">
        <f t="shared" si="3"/>
        <v>0</v>
      </c>
      <c r="AD21" s="5">
        <f t="shared" si="3"/>
        <v>0</v>
      </c>
      <c r="AE21" s="5">
        <f t="shared" si="3"/>
        <v>0</v>
      </c>
      <c r="AF21" s="5">
        <f t="shared" si="3"/>
        <v>0</v>
      </c>
      <c r="AG21" s="5">
        <f t="shared" si="3"/>
        <v>0</v>
      </c>
      <c r="AH21" s="5">
        <f t="shared" si="3"/>
        <v>0</v>
      </c>
      <c r="AI21" s="5">
        <f t="shared" si="3"/>
        <v>0</v>
      </c>
      <c r="AJ21" s="32">
        <f t="shared" si="3"/>
        <v>4.03</v>
      </c>
      <c r="AK21" s="32">
        <f t="shared" si="3"/>
        <v>230.14399999999998</v>
      </c>
      <c r="AL21" s="5">
        <f t="shared" si="3"/>
        <v>0</v>
      </c>
      <c r="AM21" s="5">
        <f t="shared" si="3"/>
        <v>0</v>
      </c>
      <c r="AN21" s="5">
        <f t="shared" si="3"/>
        <v>0</v>
      </c>
      <c r="AO21" s="5">
        <f t="shared" si="3"/>
        <v>0</v>
      </c>
      <c r="AP21" s="32">
        <v>350</v>
      </c>
      <c r="AQ21" s="5">
        <f t="shared" si="3"/>
        <v>0</v>
      </c>
      <c r="AR21" s="5">
        <f t="shared" si="3"/>
        <v>0</v>
      </c>
      <c r="AS21" s="32">
        <f>AS20*AS19</f>
        <v>60.233000000000004</v>
      </c>
      <c r="AT21" s="32">
        <f t="shared" si="3"/>
        <v>85</v>
      </c>
      <c r="AU21" s="34">
        <f>SUM(C21:AT21)</f>
        <v>4689.4160000000011</v>
      </c>
    </row>
    <row r="22" spans="1:50" ht="24.6" customHeight="1" x14ac:dyDescent="0.3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4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9"/>
      <c r="AA22" s="1"/>
      <c r="AB22" s="1"/>
      <c r="AC22" s="1"/>
      <c r="AD22" s="1"/>
      <c r="AE22" s="6"/>
      <c r="AF22" s="6"/>
      <c r="AG22" s="16"/>
      <c r="AH22" s="16"/>
      <c r="AI22" s="16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5"/>
      <c r="AX22" s="29">
        <v>4689</v>
      </c>
    </row>
    <row r="23" spans="1:50" ht="44.25" customHeight="1" x14ac:dyDescent="0.35">
      <c r="A23" s="2"/>
      <c r="B23" s="2" t="s">
        <v>31</v>
      </c>
      <c r="C23" s="2">
        <v>270</v>
      </c>
      <c r="D23" s="19">
        <v>120</v>
      </c>
      <c r="E23" s="19"/>
      <c r="F23" s="19"/>
      <c r="G23" s="19">
        <v>500</v>
      </c>
      <c r="H23" s="19">
        <v>90</v>
      </c>
      <c r="I23" s="19">
        <v>65</v>
      </c>
      <c r="J23" s="19">
        <v>150</v>
      </c>
      <c r="K23" s="19">
        <v>130</v>
      </c>
      <c r="L23" s="19"/>
      <c r="M23" s="19">
        <v>600</v>
      </c>
      <c r="N23" s="19">
        <v>185</v>
      </c>
      <c r="O23" s="19">
        <v>40</v>
      </c>
      <c r="P23" s="22">
        <v>380</v>
      </c>
      <c r="Q23" s="19">
        <v>70</v>
      </c>
      <c r="R23" s="19">
        <v>250</v>
      </c>
      <c r="S23" s="19">
        <v>20</v>
      </c>
      <c r="T23" s="19">
        <v>50</v>
      </c>
      <c r="U23" s="19">
        <v>50</v>
      </c>
      <c r="V23" s="19">
        <v>50</v>
      </c>
      <c r="W23" s="19">
        <v>130</v>
      </c>
      <c r="X23" s="19">
        <v>1500</v>
      </c>
      <c r="Y23" s="19">
        <v>85</v>
      </c>
      <c r="Z23" s="20">
        <v>60</v>
      </c>
      <c r="AA23" s="19"/>
      <c r="AB23" s="19"/>
      <c r="AC23" s="19"/>
      <c r="AD23" s="19">
        <v>55</v>
      </c>
      <c r="AE23" s="21">
        <v>90</v>
      </c>
      <c r="AF23" s="21"/>
      <c r="AG23" s="22"/>
      <c r="AH23" s="22"/>
      <c r="AI23" s="22"/>
      <c r="AJ23" s="19">
        <v>25</v>
      </c>
      <c r="AK23" s="19">
        <v>160</v>
      </c>
      <c r="AL23" s="19">
        <v>370</v>
      </c>
      <c r="AM23" s="19"/>
      <c r="AN23" s="19">
        <v>140</v>
      </c>
      <c r="AO23" s="19">
        <v>450</v>
      </c>
      <c r="AP23" s="19">
        <v>54</v>
      </c>
      <c r="AQ23" s="19">
        <v>1100</v>
      </c>
      <c r="AR23" s="19">
        <v>85</v>
      </c>
      <c r="AS23" s="19">
        <v>145</v>
      </c>
      <c r="AT23" s="19">
        <v>85</v>
      </c>
      <c r="AU23" s="18"/>
      <c r="AW23" s="36">
        <f>AX22-AU21</f>
        <v>-0.41600000000107684</v>
      </c>
    </row>
    <row r="24" spans="1:50" ht="39" customHeight="1" x14ac:dyDescent="0.3">
      <c r="A24" s="2"/>
      <c r="B24" s="2" t="s">
        <v>57</v>
      </c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50" ht="18.75" x14ac:dyDescent="0.3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</row>
    <row r="26" spans="1:50" ht="18.75" x14ac:dyDescent="0.3">
      <c r="A26" s="2"/>
      <c r="B26" s="2" t="s">
        <v>49</v>
      </c>
      <c r="C26" s="2"/>
      <c r="D26" s="2"/>
      <c r="E26" s="2"/>
      <c r="F26" s="2"/>
      <c r="G26" s="2"/>
      <c r="H26" s="2"/>
      <c r="I26" s="2" t="s">
        <v>50</v>
      </c>
      <c r="J26" s="2"/>
      <c r="K26" s="2"/>
      <c r="L26" s="2"/>
      <c r="M26" s="2"/>
    </row>
    <row r="29" spans="1:50" ht="21" x14ac:dyDescent="0.35">
      <c r="T29" s="8"/>
      <c r="U29" s="8"/>
      <c r="V29" s="8"/>
      <c r="W29" s="8"/>
      <c r="X29" s="8"/>
      <c r="Y29" s="8"/>
    </row>
  </sheetData>
  <mergeCells count="9">
    <mergeCell ref="AY2:BJ3"/>
    <mergeCell ref="A1:Z2"/>
    <mergeCell ref="AE2:AT3"/>
    <mergeCell ref="D7:Y7"/>
    <mergeCell ref="A3:D3"/>
    <mergeCell ref="A4:B4"/>
    <mergeCell ref="A5:B6"/>
    <mergeCell ref="D5:AT5"/>
    <mergeCell ref="AE1:AU1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Шаблон</vt:lpstr>
      <vt:lpstr>Шаблон!Область_печати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2025-02-23T10:44:09Z</dcterms:modified>
</cp:coreProperties>
</file>