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2" windowHeight="11436"/>
  </bookViews>
  <sheets>
    <sheet name="Шаблон" sheetId="2" r:id="rId1"/>
  </sheets>
  <definedNames>
    <definedName name="_xlnm.Print_Area" localSheetId="0">Шаблон!$A$1:$AS$29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2" l="1"/>
  <c r="AV25" i="2" l="1"/>
  <c r="H21" i="2" l="1"/>
  <c r="H22" i="2" s="1"/>
  <c r="C21" i="2" l="1"/>
  <c r="C22" i="2" s="1"/>
  <c r="C24" i="2" s="1"/>
  <c r="E23" i="2" l="1"/>
  <c r="F23" i="2"/>
  <c r="J23" i="2"/>
  <c r="K23" i="2"/>
  <c r="L23" i="2"/>
  <c r="N23" i="2"/>
  <c r="Q23" i="2"/>
  <c r="T23" i="2"/>
  <c r="V23" i="2"/>
  <c r="Z23" i="2"/>
  <c r="AA23" i="2"/>
  <c r="AB23" i="2"/>
  <c r="AC23" i="2"/>
  <c r="AE23" i="2"/>
  <c r="AF23" i="2"/>
  <c r="AG23" i="2"/>
  <c r="AH23" i="2"/>
  <c r="AK23" i="2"/>
  <c r="AL23" i="2"/>
  <c r="AM23" i="2"/>
  <c r="AN23" i="2"/>
  <c r="AP23" i="2"/>
  <c r="AQ23" i="2"/>
  <c r="E21" i="2"/>
  <c r="F21" i="2"/>
  <c r="F22" i="2" s="1"/>
  <c r="G21" i="2"/>
  <c r="G22" i="2" s="1"/>
  <c r="I21" i="2"/>
  <c r="I22" i="2" s="1"/>
  <c r="J21" i="2"/>
  <c r="K21" i="2"/>
  <c r="K22" i="2" s="1"/>
  <c r="K24" i="2" s="1"/>
  <c r="L21" i="2"/>
  <c r="M21" i="2"/>
  <c r="N21" i="2"/>
  <c r="N22" i="2" s="1"/>
  <c r="O21" i="2"/>
  <c r="P21" i="2"/>
  <c r="P24" i="2" s="1"/>
  <c r="Q21" i="2"/>
  <c r="R21" i="2"/>
  <c r="R22" i="2" s="1"/>
  <c r="S21" i="2"/>
  <c r="T21" i="2"/>
  <c r="T22" i="2" s="1"/>
  <c r="U21" i="2"/>
  <c r="V21" i="2"/>
  <c r="V22" i="2" s="1"/>
  <c r="W21" i="2"/>
  <c r="W22" i="2" s="1"/>
  <c r="W24" i="2" s="1"/>
  <c r="X21" i="2"/>
  <c r="X22" i="2" s="1"/>
  <c r="Y21" i="2"/>
  <c r="Y22" i="2" s="1"/>
  <c r="Y24" i="2" s="1"/>
  <c r="Z21" i="2"/>
  <c r="AA21" i="2"/>
  <c r="AA22" i="2" s="1"/>
  <c r="AB21" i="2"/>
  <c r="AC21" i="2"/>
  <c r="AC22" i="2" s="1"/>
  <c r="AD21" i="2"/>
  <c r="AE21" i="2"/>
  <c r="AE22" i="2" s="1"/>
  <c r="AF21" i="2"/>
  <c r="AG21" i="2"/>
  <c r="AG22" i="2" s="1"/>
  <c r="AH21" i="2"/>
  <c r="AI21" i="2"/>
  <c r="AI22" i="2" s="1"/>
  <c r="AJ21" i="2"/>
  <c r="AJ22" i="2" s="1"/>
  <c r="AK21" i="2"/>
  <c r="AK22" i="2"/>
  <c r="AL21" i="2"/>
  <c r="AM21" i="2"/>
  <c r="AM22" i="2" s="1"/>
  <c r="AM24" i="2" s="1"/>
  <c r="AN21" i="2"/>
  <c r="AO21" i="2"/>
  <c r="AP21" i="2"/>
  <c r="AQ21" i="2"/>
  <c r="AR21" i="2"/>
  <c r="AR22" i="2" s="1"/>
  <c r="AR24" i="2" s="1"/>
  <c r="D23" i="2"/>
  <c r="D21" i="2"/>
  <c r="G24" i="2" l="1"/>
  <c r="T24" i="2"/>
  <c r="AC24" i="2"/>
  <c r="AG24" i="2"/>
  <c r="AE24" i="2"/>
  <c r="V24" i="2"/>
  <c r="R24" i="2"/>
  <c r="AK24" i="2"/>
  <c r="AO22" i="2"/>
  <c r="AO24" i="2" s="1"/>
  <c r="I24" i="2"/>
  <c r="AI24" i="2"/>
  <c r="AA24" i="2"/>
  <c r="N24" i="2"/>
  <c r="F24" i="2"/>
  <c r="H24" i="2"/>
  <c r="E22" i="2"/>
  <c r="E24" i="2" s="1"/>
  <c r="D22" i="2"/>
  <c r="D24" i="2" s="1"/>
  <c r="AQ22" i="2"/>
  <c r="AQ24" i="2" s="1"/>
  <c r="AP22" i="2"/>
  <c r="AP24" i="2" s="1"/>
  <c r="AN22" i="2"/>
  <c r="AN24" i="2" s="1"/>
  <c r="AL22" i="2"/>
  <c r="AL24" i="2" s="1"/>
  <c r="AJ24" i="2"/>
  <c r="AH22" i="2"/>
  <c r="AH24" i="2" s="1"/>
  <c r="AF22" i="2"/>
  <c r="AF24" i="2" s="1"/>
  <c r="AD22" i="2"/>
  <c r="AD24" i="2" s="1"/>
  <c r="AB22" i="2"/>
  <c r="AB24" i="2" s="1"/>
  <c r="Z22" i="2"/>
  <c r="Z24" i="2" s="1"/>
  <c r="X24" i="2"/>
  <c r="U22" i="2"/>
  <c r="U24" i="2" s="1"/>
  <c r="S22" i="2"/>
  <c r="S24" i="2" s="1"/>
  <c r="Q22" i="2"/>
  <c r="Q24" i="2" s="1"/>
  <c r="O22" i="2"/>
  <c r="O24" i="2" s="1"/>
  <c r="M22" i="2"/>
  <c r="M24" i="2" s="1"/>
  <c r="L22" i="2"/>
  <c r="L24" i="2" s="1"/>
  <c r="J22" i="2"/>
  <c r="J24" i="2" s="1"/>
  <c r="AS24" i="2" l="1"/>
  <c r="AU26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<sst xmlns="http://schemas.openxmlformats.org/spreadsheetml/2006/main" count="64" uniqueCount="61">
  <si>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</si>
  <si>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</si>
  <si>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</si>
  <si>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</si>
  <si>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</si>
  <si>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</si>
  <si>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</si>
  <si>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</si>
  <si>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</si>
  <si>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</si>
  <si>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</si>
  <si>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</si>
  <si>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</si>
  <si>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</si>
  <si>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</si>
  <si>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</si>
  <si>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</si>
  <si>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</si>
  <si>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</si>
  <si>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</si>
  <si>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</si>
  <si>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</si>
  <si>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</si>
  <si>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</si>
  <si>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</si>
  <si>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</si>
  <si>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</si>
  <si>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</si>
  <si>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</si>
  <si>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</si>
  <si>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</si>
  <si>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</si>
  <si>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</si>
  <si>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</si>
  <si>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</si>
  <si>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</si>
  <si>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</si>
  <si>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</si>
  <si>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</si>
  <si>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</si>
  <si>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</si>
  <si>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</si>
  <si>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</si>
  <si>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</si>
  <si>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</si>
  <si>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</si>
  <si>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пирож</t>
  </si>
  <si>
    <t>капуста</t>
  </si>
  <si>
    <t>подсолнечное масло</t>
  </si>
  <si>
    <t>чимчим</t>
  </si>
  <si>
    <t>четверг</t>
  </si>
  <si>
    <t>Приняла повар:_____________________/Курбанова М./</t>
  </si>
  <si>
    <t>мясо</t>
  </si>
  <si>
    <t>салат Морковный</t>
  </si>
  <si>
    <t>ЧАЙ</t>
  </si>
  <si>
    <t>Зав.хоз: _____________________/</t>
  </si>
  <si>
    <t>Картофельное пюре с котлетой</t>
  </si>
  <si>
    <t>на   18.01. 2024 г</t>
  </si>
  <si>
    <t>манка</t>
  </si>
  <si>
    <t>яйцо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</si>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</sst>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tabSelected="1" view="pageBreakPreview" zoomScale="70" zoomScaleNormal="70" zoomScaleSheetLayoutView="70" workbookViewId="0">
      <pane xSplit="3" ySplit="7" topLeftCell="G11" activePane="bottomRight" state="frozen"/>
      <selection pane="topRight" activeCell="D1" sqref="D1"/>
      <selection pane="bottomLeft" activeCell="A8" sqref="A8"/>
      <selection pane="bottomRight" activeCell="AJ26" sqref="AJ26"/>
    </sheetView>
  </sheetViews>
  <sheetFormatPr defaultRowHeight="14.4" x14ac:dyDescent="0.3"/>
  <cols>
    <col min="1" max="1" width="8.5546875" customWidth="1"/>
    <col min="2" max="2" width="34.33203125" customWidth="1"/>
    <col min="3" max="3" width="9.44140625" customWidth="1"/>
    <col min="4" max="4" width="7" hidden="1" customWidth="1"/>
    <col min="5" max="5" width="6.5546875" hidden="1" customWidth="1"/>
    <col min="6" max="6" width="10.109375" hidden="1" customWidth="1"/>
    <col min="7" max="7" width="8" customWidth="1"/>
    <col min="8" max="9" width="9.33203125" customWidth="1"/>
    <col min="10" max="11" width="7.88671875" hidden="1" customWidth="1"/>
    <col min="12" max="12" width="7.109375" hidden="1" customWidth="1"/>
    <col min="13" max="13" width="8.5546875" bestFit="1" customWidth="1"/>
    <col min="14" max="15" width="11.5546875" hidden="1" customWidth="1"/>
    <col min="16" max="16" width="11.5546875" customWidth="1"/>
    <col min="17" max="17" width="9.88671875" hidden="1" customWidth="1"/>
    <col min="18" max="18" width="9.21875" customWidth="1"/>
    <col min="19" max="19" width="7.5546875" customWidth="1"/>
    <col min="20" max="20" width="11.5546875" hidden="1" customWidth="1"/>
    <col min="21" max="21" width="11.109375" customWidth="1"/>
    <col min="22" max="22" width="9.109375" hidden="1" customWidth="1"/>
    <col min="23" max="23" width="8.77734375" customWidth="1"/>
    <col min="24" max="24" width="7" customWidth="1"/>
    <col min="25" max="25" width="9.5546875" customWidth="1"/>
    <col min="26" max="28" width="8" hidden="1" customWidth="1"/>
    <col min="29" max="29" width="1" hidden="1" customWidth="1"/>
    <col min="30" max="30" width="7.33203125" customWidth="1"/>
    <col min="31" max="31" width="6.6640625" hidden="1" customWidth="1"/>
    <col min="32" max="34" width="8.5546875" hidden="1" customWidth="1"/>
    <col min="35" max="35" width="7.109375" customWidth="1"/>
    <col min="36" max="36" width="7.33203125" customWidth="1"/>
    <col min="37" max="37" width="5" hidden="1" customWidth="1"/>
    <col min="38" max="38" width="7.6640625" hidden="1" customWidth="1"/>
    <col min="39" max="39" width="8" hidden="1" customWidth="1"/>
    <col min="40" max="40" width="6.55468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50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45">
      <c r="A3" s="45" t="s">
        <v>57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5">
      <c r="A4" s="46" t="s">
        <v>4</v>
      </c>
      <c r="B4" s="46"/>
      <c r="C4" s="24">
        <v>58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5">
      <c r="A6" s="47"/>
      <c r="B6" s="47"/>
      <c r="C6" s="10" t="s">
        <v>58</v>
      </c>
      <c r="D6" s="1" t="s">
        <v>22</v>
      </c>
      <c r="E6" s="1" t="s">
        <v>11</v>
      </c>
      <c r="F6" s="1" t="s">
        <v>28</v>
      </c>
      <c r="G6" s="17" t="s">
        <v>52</v>
      </c>
      <c r="H6" s="17" t="s">
        <v>45</v>
      </c>
      <c r="I6" s="1" t="s">
        <v>47</v>
      </c>
      <c r="J6" s="1" t="s">
        <v>33</v>
      </c>
      <c r="K6" s="1" t="s">
        <v>34</v>
      </c>
      <c r="L6" s="1" t="s">
        <v>9</v>
      </c>
      <c r="M6" s="1" t="s">
        <v>46</v>
      </c>
      <c r="N6" s="1" t="s">
        <v>12</v>
      </c>
      <c r="O6" s="27" t="s">
        <v>35</v>
      </c>
      <c r="P6" s="17" t="s">
        <v>49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48</v>
      </c>
      <c r="V6" s="17" t="s">
        <v>29</v>
      </c>
      <c r="W6" s="17" t="s">
        <v>30</v>
      </c>
      <c r="X6" s="1" t="s">
        <v>59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16</v>
      </c>
    </row>
    <row r="7" spans="1:60" ht="18" x14ac:dyDescent="0.35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37.200000000000003" x14ac:dyDescent="0.45">
      <c r="A8" s="10">
        <v>1</v>
      </c>
      <c r="B8" s="28" t="s">
        <v>56</v>
      </c>
      <c r="C8" s="6">
        <v>0.51</v>
      </c>
      <c r="D8" s="23"/>
      <c r="E8" s="23"/>
      <c r="F8" s="23"/>
      <c r="G8" s="23">
        <v>51.72</v>
      </c>
      <c r="H8" s="23">
        <v>224.13</v>
      </c>
      <c r="I8" s="23"/>
      <c r="J8" s="23"/>
      <c r="K8" s="23"/>
      <c r="L8" s="23"/>
      <c r="M8" s="23"/>
      <c r="N8" s="23"/>
      <c r="O8" s="23"/>
      <c r="P8" s="23"/>
      <c r="Q8" s="23"/>
      <c r="R8" s="23">
        <v>34.481999999999999</v>
      </c>
      <c r="S8" s="23">
        <v>34.479999999999997</v>
      </c>
      <c r="T8" s="23"/>
      <c r="U8" s="23">
        <v>8.3000000000000007</v>
      </c>
      <c r="V8" s="23"/>
      <c r="W8" s="23">
        <v>6.9</v>
      </c>
      <c r="X8" s="23">
        <v>3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>
        <v>4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23.4" x14ac:dyDescent="0.4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>
        <v>107.7</v>
      </c>
      <c r="AP9" s="23"/>
      <c r="AQ9" s="23"/>
      <c r="AR9" s="23"/>
    </row>
    <row r="10" spans="1:60" ht="23.4" x14ac:dyDescent="0.45">
      <c r="A10" s="10">
        <v>3</v>
      </c>
      <c r="B10" s="28" t="s">
        <v>54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>
        <v>25.86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>
        <v>1</v>
      </c>
    </row>
    <row r="11" spans="1:60" ht="23.4" x14ac:dyDescent="0.45">
      <c r="A11" s="10">
        <v>4</v>
      </c>
      <c r="B11" s="28" t="s">
        <v>53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>
        <v>1</v>
      </c>
      <c r="Q11" s="23"/>
      <c r="R11" s="23"/>
      <c r="S11" s="23"/>
      <c r="T11" s="23"/>
      <c r="U11" s="23">
        <v>3</v>
      </c>
      <c r="V11" s="23"/>
      <c r="W11" s="23"/>
      <c r="X11" s="23"/>
      <c r="Y11" s="23">
        <v>51.73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>
        <v>2</v>
      </c>
      <c r="AJ11" s="32"/>
      <c r="AK11" s="23"/>
      <c r="AL11" s="23"/>
      <c r="AM11" s="23"/>
      <c r="AN11" s="23"/>
      <c r="AO11" s="23"/>
      <c r="AP11" s="23"/>
      <c r="AQ11" s="23"/>
      <c r="AR11" s="23"/>
    </row>
    <row r="12" spans="1:60" ht="23.4" x14ac:dyDescent="0.45">
      <c r="A12" s="10">
        <v>5</v>
      </c>
      <c r="B12" s="28" t="s">
        <v>60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>
        <v>1</v>
      </c>
      <c r="N12" s="23"/>
      <c r="O12" s="23"/>
      <c r="P12" s="23"/>
      <c r="Q12" s="9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60" ht="23.4" x14ac:dyDescent="0.4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23.4" x14ac:dyDescent="0.4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9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60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3.4" x14ac:dyDescent="0.4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8" ht="23.4" x14ac:dyDescent="0.4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8" ht="24.9" customHeight="1" x14ac:dyDescent="0.4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8" ht="24.9" customHeight="1" x14ac:dyDescent="0.35">
      <c r="A21" s="3"/>
      <c r="B21" s="3" t="s">
        <v>5</v>
      </c>
      <c r="C21" s="34">
        <f>SUM(C8:C20)</f>
        <v>0.51</v>
      </c>
      <c r="D21" s="3">
        <f>SUM(D8:D20)</f>
        <v>0</v>
      </c>
      <c r="E21" s="3">
        <f t="shared" ref="E21:AR21" si="0">SUM(E8:E20)</f>
        <v>0</v>
      </c>
      <c r="F21" s="3">
        <f t="shared" si="0"/>
        <v>0</v>
      </c>
      <c r="G21" s="3">
        <f t="shared" si="0"/>
        <v>51.72</v>
      </c>
      <c r="H21" s="3">
        <f>SUM(H8:H20)</f>
        <v>224.13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4">
        <f t="shared" si="0"/>
        <v>1</v>
      </c>
      <c r="N21" s="3">
        <f t="shared" si="0"/>
        <v>0</v>
      </c>
      <c r="O21" s="3">
        <f t="shared" si="0"/>
        <v>0</v>
      </c>
      <c r="P21" s="3">
        <f t="shared" si="0"/>
        <v>1</v>
      </c>
      <c r="Q21" s="3">
        <f t="shared" si="0"/>
        <v>0</v>
      </c>
      <c r="R21" s="34">
        <f t="shared" si="0"/>
        <v>34.481999999999999</v>
      </c>
      <c r="S21" s="34">
        <f t="shared" si="0"/>
        <v>34.479999999999997</v>
      </c>
      <c r="T21" s="3">
        <f t="shared" si="0"/>
        <v>0</v>
      </c>
      <c r="U21" s="3">
        <f t="shared" si="0"/>
        <v>11.3</v>
      </c>
      <c r="V21" s="3">
        <f t="shared" si="0"/>
        <v>0</v>
      </c>
      <c r="W21" s="34">
        <f t="shared" si="0"/>
        <v>6.9</v>
      </c>
      <c r="X21" s="3">
        <f t="shared" si="0"/>
        <v>3</v>
      </c>
      <c r="Y21" s="34">
        <f t="shared" si="0"/>
        <v>51.73</v>
      </c>
      <c r="Z21" s="3">
        <f t="shared" si="0"/>
        <v>0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4">
        <f t="shared" si="0"/>
        <v>25.86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6</v>
      </c>
      <c r="AJ21" s="3">
        <f t="shared" si="0"/>
        <v>0</v>
      </c>
      <c r="AK21" s="3">
        <f t="shared" si="0"/>
        <v>0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4">
        <f t="shared" si="0"/>
        <v>107.7</v>
      </c>
      <c r="AP21" s="3">
        <f t="shared" si="0"/>
        <v>0</v>
      </c>
      <c r="AQ21" s="3">
        <f t="shared" si="0"/>
        <v>0</v>
      </c>
      <c r="AR21" s="3">
        <f t="shared" si="0"/>
        <v>1</v>
      </c>
    </row>
    <row r="22" spans="1:48" ht="24.9" customHeight="1" x14ac:dyDescent="0.35">
      <c r="A22" s="3"/>
      <c r="B22" s="5" t="s">
        <v>6</v>
      </c>
      <c r="C22" s="33">
        <f>C21*C4</f>
        <v>29.580000000000002</v>
      </c>
      <c r="D22" s="3">
        <f>$C$4*D21</f>
        <v>0</v>
      </c>
      <c r="E22" s="3">
        <f t="shared" ref="E22:AR22" si="1">$C$4*E21</f>
        <v>0</v>
      </c>
      <c r="F22" s="3">
        <f t="shared" si="1"/>
        <v>0</v>
      </c>
      <c r="G22" s="3">
        <f t="shared" si="1"/>
        <v>2999.7599999999998</v>
      </c>
      <c r="H22" s="34">
        <f>H21*C4</f>
        <v>12999.539999999999</v>
      </c>
      <c r="I22" s="34">
        <f>I21*C4</f>
        <v>0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58</v>
      </c>
      <c r="N22" s="3">
        <f t="shared" si="1"/>
        <v>0</v>
      </c>
      <c r="O22" s="3">
        <f t="shared" si="1"/>
        <v>0</v>
      </c>
      <c r="P22" s="34">
        <f>P21</f>
        <v>1</v>
      </c>
      <c r="Q22" s="3">
        <f t="shared" si="1"/>
        <v>0</v>
      </c>
      <c r="R22" s="3">
        <f>R21*C4</f>
        <v>1999.9559999999999</v>
      </c>
      <c r="S22" s="34">
        <f t="shared" si="1"/>
        <v>1999.84</v>
      </c>
      <c r="T22" s="3">
        <f t="shared" si="1"/>
        <v>0</v>
      </c>
      <c r="U22" s="34">
        <f t="shared" si="1"/>
        <v>655.40000000000009</v>
      </c>
      <c r="V22" s="3">
        <f t="shared" si="1"/>
        <v>0</v>
      </c>
      <c r="W22" s="34">
        <f t="shared" si="1"/>
        <v>400.20000000000005</v>
      </c>
      <c r="X22" s="3">
        <f>X21</f>
        <v>3</v>
      </c>
      <c r="Y22" s="34">
        <f t="shared" si="1"/>
        <v>3000.3399999999997</v>
      </c>
      <c r="Z22" s="3">
        <f t="shared" si="1"/>
        <v>0</v>
      </c>
      <c r="AA22" s="3">
        <f t="shared" si="1"/>
        <v>0</v>
      </c>
      <c r="AB22" s="3">
        <f t="shared" si="1"/>
        <v>0</v>
      </c>
      <c r="AC22" s="3">
        <f t="shared" si="1"/>
        <v>0</v>
      </c>
      <c r="AD22" s="3">
        <f t="shared" si="1"/>
        <v>1499.8799999999999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f t="shared" si="1"/>
        <v>348</v>
      </c>
      <c r="AJ22" s="34">
        <f>AJ21*C4</f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6">
        <f>AO21*C4</f>
        <v>6246.6</v>
      </c>
      <c r="AP22" s="3">
        <f t="shared" si="1"/>
        <v>0</v>
      </c>
      <c r="AQ22" s="3">
        <f t="shared" si="1"/>
        <v>0</v>
      </c>
      <c r="AR22" s="34">
        <f t="shared" si="1"/>
        <v>58</v>
      </c>
    </row>
    <row r="23" spans="1:48" ht="24.9" customHeight="1" x14ac:dyDescent="0.35">
      <c r="A23" s="3"/>
      <c r="B23" s="5" t="s">
        <v>14</v>
      </c>
      <c r="C23" s="5">
        <v>0.06</v>
      </c>
      <c r="D23" s="1">
        <f>D26/1000</f>
        <v>0.12</v>
      </c>
      <c r="E23" s="1">
        <f t="shared" ref="E23:AQ23" si="2">E26/1000</f>
        <v>0</v>
      </c>
      <c r="F23" s="1">
        <f t="shared" si="2"/>
        <v>0</v>
      </c>
      <c r="G23" s="1">
        <v>0.45</v>
      </c>
      <c r="H23" s="1">
        <v>0.04</v>
      </c>
      <c r="I23" s="1">
        <v>0.05</v>
      </c>
      <c r="J23" s="1">
        <f t="shared" si="2"/>
        <v>0.13</v>
      </c>
      <c r="K23" s="1">
        <f t="shared" si="2"/>
        <v>0</v>
      </c>
      <c r="L23" s="1">
        <f t="shared" si="2"/>
        <v>0.6</v>
      </c>
      <c r="M23" s="1">
        <v>15</v>
      </c>
      <c r="N23" s="1">
        <f t="shared" si="2"/>
        <v>0.04</v>
      </c>
      <c r="O23" s="1">
        <v>9</v>
      </c>
      <c r="P23" s="1">
        <v>70</v>
      </c>
      <c r="Q23" s="1">
        <f t="shared" si="2"/>
        <v>0.25</v>
      </c>
      <c r="R23" s="1">
        <v>0.12</v>
      </c>
      <c r="S23" s="1">
        <v>0.03</v>
      </c>
      <c r="T23" s="1">
        <f t="shared" si="2"/>
        <v>0.05</v>
      </c>
      <c r="U23" s="1">
        <v>0.14499999999999999</v>
      </c>
      <c r="V23" s="1">
        <f t="shared" si="2"/>
        <v>0.13</v>
      </c>
      <c r="W23" s="1">
        <v>0.85</v>
      </c>
      <c r="X23" s="1">
        <v>15</v>
      </c>
      <c r="Y23" s="1">
        <v>0.06</v>
      </c>
      <c r="Z23" s="1">
        <f t="shared" si="2"/>
        <v>0</v>
      </c>
      <c r="AA23" s="1">
        <f t="shared" si="2"/>
        <v>0</v>
      </c>
      <c r="AB23" s="1">
        <f t="shared" si="2"/>
        <v>0</v>
      </c>
      <c r="AC23" s="1">
        <f t="shared" si="2"/>
        <v>5.5E-2</v>
      </c>
      <c r="AD23" s="1">
        <v>0.09</v>
      </c>
      <c r="AE23" s="1">
        <f t="shared" si="2"/>
        <v>0</v>
      </c>
      <c r="AF23" s="1">
        <f t="shared" si="2"/>
        <v>0</v>
      </c>
      <c r="AG23" s="1">
        <f t="shared" si="2"/>
        <v>0</v>
      </c>
      <c r="AH23" s="1">
        <f t="shared" si="2"/>
        <v>0</v>
      </c>
      <c r="AI23" s="1">
        <v>2.5000000000000001E-2</v>
      </c>
      <c r="AJ23" s="1">
        <v>20</v>
      </c>
      <c r="AK23" s="1">
        <f t="shared" si="2"/>
        <v>0.37</v>
      </c>
      <c r="AL23" s="1">
        <f t="shared" si="2"/>
        <v>0</v>
      </c>
      <c r="AM23" s="1">
        <f t="shared" si="2"/>
        <v>0.14000000000000001</v>
      </c>
      <c r="AN23" s="1">
        <f t="shared" si="2"/>
        <v>0.45</v>
      </c>
      <c r="AO23" s="1">
        <v>4.8000000000000001E-2</v>
      </c>
      <c r="AP23" s="1">
        <f t="shared" si="2"/>
        <v>1.1000000000000001</v>
      </c>
      <c r="AQ23" s="1">
        <f t="shared" si="2"/>
        <v>8.5000000000000006E-2</v>
      </c>
      <c r="AR23" s="30">
        <v>1</v>
      </c>
    </row>
    <row r="24" spans="1:48" ht="24.9" customHeight="1" x14ac:dyDescent="0.4">
      <c r="A24" s="3"/>
      <c r="B24" s="5" t="s">
        <v>3</v>
      </c>
      <c r="C24" s="33">
        <f>C23*C22</f>
        <v>1.7748000000000002</v>
      </c>
      <c r="D24" s="5">
        <f>D22*D23</f>
        <v>0</v>
      </c>
      <c r="E24" s="5">
        <f t="shared" ref="E24:AR24" si="3">E22*E23</f>
        <v>0</v>
      </c>
      <c r="F24" s="5">
        <f t="shared" si="3"/>
        <v>0</v>
      </c>
      <c r="G24" s="5">
        <f t="shared" si="3"/>
        <v>1349.8919999999998</v>
      </c>
      <c r="H24" s="33">
        <f t="shared" si="3"/>
        <v>519.98159999999996</v>
      </c>
      <c r="I24" s="33">
        <f t="shared" si="3"/>
        <v>0</v>
      </c>
      <c r="J24" s="5">
        <f t="shared" si="3"/>
        <v>0</v>
      </c>
      <c r="K24" s="5">
        <f t="shared" si="3"/>
        <v>0</v>
      </c>
      <c r="L24" s="5">
        <f t="shared" si="3"/>
        <v>0</v>
      </c>
      <c r="M24" s="33">
        <f t="shared" si="3"/>
        <v>870</v>
      </c>
      <c r="N24" s="5">
        <f t="shared" si="3"/>
        <v>0</v>
      </c>
      <c r="O24" s="5">
        <f t="shared" si="3"/>
        <v>0</v>
      </c>
      <c r="P24" s="33">
        <f t="shared" si="3"/>
        <v>70</v>
      </c>
      <c r="Q24" s="5">
        <f t="shared" si="3"/>
        <v>0</v>
      </c>
      <c r="R24" s="33">
        <f t="shared" si="3"/>
        <v>239.99471999999997</v>
      </c>
      <c r="S24" s="33">
        <f t="shared" si="3"/>
        <v>59.995199999999997</v>
      </c>
      <c r="T24" s="5">
        <f t="shared" si="3"/>
        <v>0</v>
      </c>
      <c r="U24" s="33">
        <f>U23*U22</f>
        <v>95.033000000000001</v>
      </c>
      <c r="V24" s="5">
        <f t="shared" si="3"/>
        <v>0</v>
      </c>
      <c r="W24" s="33">
        <f t="shared" si="3"/>
        <v>340.17</v>
      </c>
      <c r="X24" s="5">
        <f t="shared" si="3"/>
        <v>45</v>
      </c>
      <c r="Y24" s="33">
        <f t="shared" si="3"/>
        <v>180.02039999999997</v>
      </c>
      <c r="Z24" s="5">
        <f t="shared" si="3"/>
        <v>0</v>
      </c>
      <c r="AA24" s="5">
        <f t="shared" si="3"/>
        <v>0</v>
      </c>
      <c r="AB24" s="5">
        <f t="shared" si="3"/>
        <v>0</v>
      </c>
      <c r="AC24" s="5">
        <f t="shared" si="3"/>
        <v>0</v>
      </c>
      <c r="AD24" s="5">
        <f t="shared" si="3"/>
        <v>134.98919999999998</v>
      </c>
      <c r="AE24" s="5">
        <f t="shared" si="3"/>
        <v>0</v>
      </c>
      <c r="AF24" s="5">
        <f t="shared" si="3"/>
        <v>0</v>
      </c>
      <c r="AG24" s="5">
        <f t="shared" si="3"/>
        <v>0</v>
      </c>
      <c r="AH24" s="5">
        <f t="shared" si="3"/>
        <v>0</v>
      </c>
      <c r="AI24" s="33">
        <f t="shared" si="3"/>
        <v>8.7000000000000011</v>
      </c>
      <c r="AJ24" s="33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33">
        <f t="shared" si="3"/>
        <v>299.83680000000004</v>
      </c>
      <c r="AP24" s="5">
        <f t="shared" si="3"/>
        <v>0</v>
      </c>
      <c r="AQ24" s="5">
        <f t="shared" si="3"/>
        <v>0</v>
      </c>
      <c r="AR24" s="33">
        <f t="shared" si="3"/>
        <v>58</v>
      </c>
      <c r="AS24" s="35">
        <f>SUM(C24:AR24)</f>
        <v>4273.3877199999988</v>
      </c>
    </row>
    <row r="25" spans="1:48" ht="24.6" customHeight="1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9"/>
      <c r="Z25" s="1"/>
      <c r="AA25" s="1"/>
      <c r="AB25" s="1"/>
      <c r="AC25" s="1"/>
      <c r="AD25" s="6"/>
      <c r="AE25" s="6"/>
      <c r="AF25" s="16"/>
      <c r="AG25" s="16"/>
      <c r="AH25" s="1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5"/>
      <c r="AV25" s="31">
        <f>C4*73.68</f>
        <v>4273.4400000000005</v>
      </c>
    </row>
    <row r="26" spans="1:48" ht="44.25" customHeight="1" x14ac:dyDescent="0.45">
      <c r="A26" s="2"/>
      <c r="B26" s="2" t="s">
        <v>32</v>
      </c>
      <c r="C26" s="2">
        <v>60</v>
      </c>
      <c r="D26" s="19">
        <v>120</v>
      </c>
      <c r="E26" s="19"/>
      <c r="F26" s="19"/>
      <c r="G26" s="19">
        <v>450</v>
      </c>
      <c r="H26" s="19">
        <v>40</v>
      </c>
      <c r="I26" s="19">
        <v>50</v>
      </c>
      <c r="J26" s="19">
        <v>130</v>
      </c>
      <c r="K26" s="19"/>
      <c r="L26" s="19">
        <v>600</v>
      </c>
      <c r="M26" s="19">
        <v>15</v>
      </c>
      <c r="N26" s="19">
        <v>40</v>
      </c>
      <c r="O26" s="22">
        <v>380</v>
      </c>
      <c r="P26" s="19">
        <v>70</v>
      </c>
      <c r="Q26" s="19">
        <v>250</v>
      </c>
      <c r="R26" s="19">
        <v>120</v>
      </c>
      <c r="S26" s="19">
        <v>30</v>
      </c>
      <c r="T26" s="19">
        <v>50</v>
      </c>
      <c r="U26" s="19">
        <v>145</v>
      </c>
      <c r="V26" s="19">
        <v>130</v>
      </c>
      <c r="W26" s="19">
        <v>850</v>
      </c>
      <c r="X26" s="19">
        <v>15</v>
      </c>
      <c r="Y26" s="20">
        <v>60</v>
      </c>
      <c r="Z26" s="19"/>
      <c r="AA26" s="19"/>
      <c r="AB26" s="19"/>
      <c r="AC26" s="19">
        <v>55</v>
      </c>
      <c r="AD26" s="21">
        <v>90</v>
      </c>
      <c r="AE26" s="21"/>
      <c r="AF26" s="22"/>
      <c r="AG26" s="22"/>
      <c r="AH26" s="22"/>
      <c r="AI26" s="19">
        <v>25</v>
      </c>
      <c r="AJ26" s="19">
        <v>20</v>
      </c>
      <c r="AK26" s="19">
        <v>370</v>
      </c>
      <c r="AL26" s="19"/>
      <c r="AM26" s="19">
        <v>140</v>
      </c>
      <c r="AN26" s="19">
        <v>450</v>
      </c>
      <c r="AO26" s="19">
        <v>48</v>
      </c>
      <c r="AP26" s="19">
        <v>1100</v>
      </c>
      <c r="AQ26" s="19">
        <v>85</v>
      </c>
      <c r="AR26" s="19">
        <v>1000</v>
      </c>
      <c r="AS26" s="18"/>
      <c r="AU26" s="37">
        <f>AV25-AS24</f>
        <v>5.228000000170141E-2</v>
      </c>
    </row>
    <row r="27" spans="1:48" ht="39" customHeight="1" x14ac:dyDescent="0.35">
      <c r="A27" s="2"/>
      <c r="B27" s="2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48" ht="18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48" ht="18" x14ac:dyDescent="0.35">
      <c r="A29" s="2"/>
      <c r="B29" s="2" t="s">
        <v>51</v>
      </c>
      <c r="C29" s="2"/>
      <c r="D29" s="2"/>
      <c r="E29" s="2"/>
      <c r="F29" s="2"/>
      <c r="G29" s="2"/>
      <c r="H29" s="2"/>
      <c r="I29" s="2"/>
      <c r="J29" s="2"/>
      <c r="K29" s="2"/>
      <c r="L29" s="2"/>
    </row>
    <row r="32" spans="1:48" ht="21" x14ac:dyDescent="0.4">
      <c r="S32" s="8"/>
      <c r="T32" s="8"/>
      <c r="U32" s="8"/>
      <c r="V32" s="8"/>
      <c r="W32" s="8"/>
      <c r="X32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2024-01-23T09:26:23Z</dcterms:modified>
</cp:coreProperties>
</file>